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20" yWindow="135" windowWidth="23715" windowHeight="9780" activeTab="1"/>
  </bookViews>
  <sheets>
    <sheet name="REEL 2015 BUDGET 2016" sheetId="4" r:id="rId1"/>
    <sheet name="BUDGET 2016 (2)" sheetId="5" r:id="rId2"/>
    <sheet name="BUDGET 2016" sheetId="1" r:id="rId3"/>
    <sheet name="Feuil2" sheetId="2" r:id="rId4"/>
    <sheet name="Feuil3" sheetId="3" r:id="rId5"/>
  </sheets>
  <calcPr calcId="152511"/>
</workbook>
</file>

<file path=xl/calcChain.xml><?xml version="1.0" encoding="utf-8"?>
<calcChain xmlns="http://schemas.openxmlformats.org/spreadsheetml/2006/main">
  <c r="F63" i="1" l="1"/>
  <c r="D61" i="1"/>
  <c r="P61" i="1"/>
  <c r="P11" i="1"/>
  <c r="G23" i="5" l="1"/>
  <c r="G65" i="5"/>
  <c r="G62" i="5"/>
  <c r="G49" i="5"/>
  <c r="G37" i="5"/>
  <c r="G25" i="5"/>
  <c r="D41" i="5"/>
  <c r="D37" i="5" s="1"/>
  <c r="D62" i="5"/>
  <c r="D32" i="5"/>
  <c r="D25" i="5" s="1"/>
  <c r="D65" i="5"/>
  <c r="D59" i="5"/>
  <c r="D54" i="5"/>
  <c r="D49" i="5" s="1"/>
  <c r="D23" i="5"/>
  <c r="J65" i="5"/>
  <c r="J49" i="5"/>
  <c r="J37" i="5"/>
  <c r="J25" i="5"/>
  <c r="J23" i="5"/>
  <c r="G74" i="5" l="1"/>
  <c r="G76" i="5" s="1"/>
  <c r="J74" i="5"/>
  <c r="D74" i="5"/>
  <c r="D76" i="5" s="1"/>
  <c r="C8" i="4"/>
  <c r="C21" i="4"/>
  <c r="G21" i="4"/>
  <c r="C23" i="4"/>
  <c r="G23" i="4"/>
  <c r="C34" i="4"/>
  <c r="G34" i="4"/>
  <c r="C42" i="4"/>
  <c r="G42" i="4"/>
  <c r="C50" i="4"/>
  <c r="C53" i="4"/>
  <c r="G53" i="4"/>
  <c r="C23" i="1"/>
  <c r="C33" i="1"/>
  <c r="P37" i="1"/>
  <c r="C52" i="1"/>
  <c r="C41" i="1"/>
  <c r="C21" i="1"/>
  <c r="P54" i="1"/>
  <c r="C62" i="4" l="1"/>
  <c r="C64" i="4"/>
  <c r="G62" i="4"/>
  <c r="G64" i="4" s="1"/>
  <c r="C61" i="1"/>
  <c r="O23" i="1"/>
  <c r="L23" i="1"/>
  <c r="N52" i="1"/>
  <c r="I52" i="1"/>
  <c r="P57" i="1"/>
  <c r="P43" i="1"/>
  <c r="P34" i="1"/>
  <c r="P30" i="1"/>
  <c r="M49" i="1"/>
  <c r="N49" i="1"/>
  <c r="O49" i="1"/>
  <c r="M41" i="1"/>
  <c r="P25" i="1"/>
  <c r="P26" i="1"/>
  <c r="P28" i="1"/>
  <c r="P31" i="1"/>
  <c r="P32" i="1"/>
  <c r="P38" i="1"/>
  <c r="P39" i="1"/>
  <c r="P40" i="1"/>
  <c r="P42" i="1"/>
  <c r="P44" i="1"/>
  <c r="P46" i="1"/>
  <c r="P47" i="1"/>
  <c r="P48" i="1"/>
  <c r="P50" i="1"/>
  <c r="P51" i="1"/>
  <c r="P53" i="1"/>
  <c r="P55" i="1"/>
  <c r="P56" i="1"/>
  <c r="P59" i="1"/>
  <c r="P60" i="1"/>
  <c r="P62" i="1"/>
  <c r="P24" i="1"/>
  <c r="P5" i="1"/>
  <c r="P6" i="1"/>
  <c r="P7" i="1"/>
  <c r="P8" i="1"/>
  <c r="P9" i="1"/>
  <c r="P10" i="1"/>
  <c r="P12" i="1"/>
  <c r="P13" i="1"/>
  <c r="P14" i="1"/>
  <c r="P15" i="1"/>
  <c r="P16" i="1"/>
  <c r="P17" i="1"/>
  <c r="P19" i="1"/>
  <c r="P4" i="1"/>
  <c r="L21" i="1"/>
  <c r="L33" i="1"/>
  <c r="L41" i="1"/>
  <c r="L49" i="1"/>
  <c r="L52" i="1"/>
  <c r="L58" i="1"/>
  <c r="P52" i="1" l="1"/>
  <c r="P45" i="1"/>
  <c r="L61" i="1"/>
  <c r="N23" i="1"/>
  <c r="P18" i="1"/>
  <c r="P29" i="1" l="1"/>
  <c r="M23" i="1"/>
  <c r="O52" i="1"/>
  <c r="O41" i="1"/>
  <c r="N41" i="1"/>
  <c r="O33" i="1"/>
  <c r="N33" i="1"/>
  <c r="M52" i="1"/>
  <c r="P35" i="1" l="1"/>
  <c r="M33" i="1"/>
  <c r="H41" i="1"/>
  <c r="P27" i="1"/>
  <c r="P23" i="1" s="1"/>
  <c r="G58" i="1"/>
  <c r="H58" i="1"/>
  <c r="I58" i="1"/>
  <c r="J58" i="1"/>
  <c r="K58" i="1"/>
  <c r="E58" i="1"/>
  <c r="F58" i="1"/>
  <c r="D58" i="1"/>
  <c r="E41" i="1"/>
  <c r="F41" i="1"/>
  <c r="G41" i="1"/>
  <c r="I41" i="1"/>
  <c r="K41" i="1"/>
  <c r="E49" i="1"/>
  <c r="F49" i="1"/>
  <c r="G49" i="1"/>
  <c r="H49" i="1"/>
  <c r="I49" i="1"/>
  <c r="J49" i="1"/>
  <c r="K49" i="1"/>
  <c r="D49" i="1"/>
  <c r="E52" i="1"/>
  <c r="F52" i="1"/>
  <c r="G52" i="1"/>
  <c r="H52" i="1"/>
  <c r="J52" i="1"/>
  <c r="K52" i="1"/>
  <c r="D52" i="1"/>
  <c r="E33" i="1"/>
  <c r="F33" i="1"/>
  <c r="G33" i="1"/>
  <c r="H33" i="1"/>
  <c r="I33" i="1"/>
  <c r="K33" i="1"/>
  <c r="D33" i="1"/>
  <c r="E23" i="1"/>
  <c r="F23" i="1"/>
  <c r="G23" i="1"/>
  <c r="H23" i="1"/>
  <c r="I23" i="1"/>
  <c r="K23" i="1"/>
  <c r="D23" i="1"/>
  <c r="P36" i="1"/>
  <c r="M21" i="1"/>
  <c r="I21" i="1"/>
  <c r="P20" i="1"/>
  <c r="P21" i="1" s="1"/>
  <c r="H21" i="1"/>
  <c r="E21" i="1"/>
  <c r="F21" i="1"/>
  <c r="G21" i="1"/>
  <c r="J21" i="1"/>
  <c r="K21" i="1"/>
  <c r="N21" i="1"/>
  <c r="O21" i="1"/>
  <c r="D21" i="1"/>
  <c r="P33" i="1" l="1"/>
  <c r="I61" i="1"/>
  <c r="G61" i="1"/>
  <c r="E61" i="1"/>
  <c r="F61" i="1"/>
  <c r="H61" i="1"/>
  <c r="K61" i="1"/>
  <c r="P49" i="1"/>
  <c r="J33" i="1"/>
  <c r="D41" i="1"/>
  <c r="J41" i="1"/>
  <c r="J23" i="1"/>
  <c r="P41" i="1" l="1"/>
  <c r="J61" i="1"/>
  <c r="M58" i="1"/>
  <c r="M61" i="1" l="1"/>
  <c r="N58" i="1"/>
  <c r="N61" i="1" s="1"/>
  <c r="O58" i="1"/>
  <c r="O61" i="1" s="1"/>
  <c r="P58" i="1" l="1"/>
</calcChain>
</file>

<file path=xl/sharedStrings.xml><?xml version="1.0" encoding="utf-8"?>
<sst xmlns="http://schemas.openxmlformats.org/spreadsheetml/2006/main" count="257" uniqueCount="116">
  <si>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</si>
  <si>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</si>
  <si>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</si>
  <si>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</si>
  <si>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</si>
  <si>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</si>
  <si>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</si>
  <si>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</si>
  <si>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</si>
  <si>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</si>
  <si>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</si>
  <si>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</si>
  <si>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</si>
  <si>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ACHATS</t>
  </si>
  <si>
    <t>SERVICES EXTERIEURS</t>
  </si>
  <si>
    <t>TOTAL PRODUITS</t>
  </si>
  <si>
    <t>TOTAL CHARGES</t>
  </si>
  <si>
    <t>EAU</t>
  </si>
  <si>
    <t>EDF</t>
  </si>
  <si>
    <t xml:space="preserve"> GAZ</t>
  </si>
  <si>
    <t>AUTRES CONTRIBUTIONS</t>
  </si>
  <si>
    <t>FRAIS ALIMENTATION</t>
  </si>
  <si>
    <t>ENTRETIEN REPARATION LOCAUX</t>
  </si>
  <si>
    <t>MAINTENANCE COPIEUR INFOR</t>
  </si>
  <si>
    <t>DOCUMENTATION</t>
  </si>
  <si>
    <t>MAINTENANCE MOBILIER CHAUDIERE</t>
  </si>
  <si>
    <t>FRAIS COLLOQUES</t>
  </si>
  <si>
    <t>DESSERTE PAROISSIALE</t>
  </si>
  <si>
    <t>AFFRANCHISSEMENT</t>
  </si>
  <si>
    <t>TELEPHONE</t>
  </si>
  <si>
    <t>SERVICE BANCAIRE</t>
  </si>
  <si>
    <t>SALAIRES</t>
  </si>
  <si>
    <t>CONTRIBUTION CIBLE</t>
  </si>
  <si>
    <t>AUTRES CHARGES FINANCIERES</t>
  </si>
  <si>
    <t>CONTRIBUTION ASEMEPODF</t>
  </si>
  <si>
    <t>FOURNITURES BUREAU</t>
  </si>
  <si>
    <t>AUTRES SERVICES EXTERIEURS</t>
  </si>
  <si>
    <t>MISSIONS</t>
  </si>
  <si>
    <t>CHARGES PERSONNEL</t>
  </si>
  <si>
    <t xml:space="preserve">AUTRES CHARGES </t>
  </si>
  <si>
    <t>Charges affectées Jeunesse</t>
  </si>
  <si>
    <t>AUTRES MATIERES &amp; FOURNITURES</t>
  </si>
  <si>
    <t xml:space="preserve"> Offrandes regul anonymes</t>
  </si>
  <si>
    <t xml:space="preserve"> Offrandes occasionnelles</t>
  </si>
  <si>
    <t xml:space="preserve"> Offrandes Occas Cérémonies</t>
  </si>
  <si>
    <t xml:space="preserve"> Offrandes affect nominatives</t>
  </si>
  <si>
    <t xml:space="preserve"> Offrandes affect anonymes</t>
  </si>
  <si>
    <t xml:space="preserve"> Cathéchèse Rembt</t>
  </si>
  <si>
    <t>Frais bureau Rembt</t>
  </si>
  <si>
    <t xml:space="preserve"> Déplacement Rembt</t>
  </si>
  <si>
    <t xml:space="preserve"> Divers</t>
  </si>
  <si>
    <t xml:space="preserve"> Moyen info collectif</t>
  </si>
  <si>
    <t xml:space="preserve">  Subvention</t>
  </si>
  <si>
    <t xml:space="preserve"> locations salles</t>
  </si>
  <si>
    <t xml:space="preserve">Revenus Locations </t>
  </si>
  <si>
    <t xml:space="preserve">    Mutualisation</t>
  </si>
  <si>
    <t xml:space="preserve"> Prdt gestion courante</t>
  </si>
  <si>
    <t xml:space="preserve"> Offrandes nominatives</t>
  </si>
  <si>
    <t>Fournitures diverses</t>
  </si>
  <si>
    <t>Charges locatives</t>
  </si>
  <si>
    <t>Déplacements</t>
  </si>
  <si>
    <t>Charges diverses gestionn courante</t>
  </si>
  <si>
    <t>Prêt</t>
  </si>
  <si>
    <t>PREVISION TRESORERIE &amp; REALISATION  2016</t>
  </si>
  <si>
    <t>Ssolde au 01/01/2016</t>
  </si>
  <si>
    <t>Cathechèse TAIZE</t>
  </si>
  <si>
    <t>Prdt Gestion Courante</t>
  </si>
  <si>
    <t>PROFIT/PERTE</t>
  </si>
  <si>
    <t>Solde au 01/01/2016</t>
  </si>
  <si>
    <t>2016 Budget</t>
  </si>
  <si>
    <t>2015 REEL</t>
  </si>
  <si>
    <t>Solde au 01/01/2015</t>
  </si>
  <si>
    <t xml:space="preserve"> Rembt Divers</t>
  </si>
  <si>
    <t>Annecy</t>
  </si>
  <si>
    <t>Annecy  1565</t>
  </si>
  <si>
    <t>Eau 798</t>
  </si>
  <si>
    <t>Copies</t>
  </si>
  <si>
    <t>Rembt caution/charges</t>
  </si>
  <si>
    <t>Rembt Evangelisation</t>
  </si>
  <si>
    <t>Rembt autres locaux</t>
  </si>
  <si>
    <t>Maintenance divers</t>
  </si>
  <si>
    <t>Entretien réparation matériel</t>
  </si>
  <si>
    <t>Entretien réparation locaux</t>
  </si>
  <si>
    <t>Journal paroise</t>
  </si>
  <si>
    <t>Taxe foncière</t>
  </si>
  <si>
    <t>Impôts &amp; taxes</t>
  </si>
  <si>
    <t>RESULTAT</t>
  </si>
  <si>
    <t>REEL 2014</t>
  </si>
  <si>
    <t>REEL 2015</t>
  </si>
  <si>
    <t>PREVIS 2016</t>
  </si>
  <si>
    <t>Documentation</t>
  </si>
  <si>
    <t>Frais colloques</t>
  </si>
  <si>
    <t>**</t>
  </si>
  <si>
    <t>*</t>
  </si>
  <si>
    <t>Annecy  1510,00</t>
  </si>
  <si>
    <t xml:space="preserve">Annecy  1470,00 </t>
  </si>
  <si>
    <t>Maintenance copieurs</t>
  </si>
  <si>
    <t>Fournitures bureau</t>
  </si>
  <si>
    <t>Frais aalimentation</t>
  </si>
  <si>
    <t>Maintenance installations</t>
  </si>
  <si>
    <t>Désserte Paroissiale</t>
  </si>
  <si>
    <t>Missions</t>
  </si>
  <si>
    <t>Affranchissement</t>
  </si>
  <si>
    <t>Télephone</t>
  </si>
  <si>
    <t>Service Bancaire</t>
  </si>
  <si>
    <t>Contribution Cible</t>
  </si>
  <si>
    <t>Contribution ASEMEPODF</t>
  </si>
  <si>
    <t>Autres Contributions</t>
  </si>
  <si>
    <t>Charges affectées Evengélisation</t>
  </si>
  <si>
    <t>KT 40  5 000,00</t>
  </si>
  <si>
    <t>KT 40 5 000,00</t>
  </si>
  <si>
    <t>Autres charges Financières</t>
  </si>
  <si>
    <t>Rembt divers</t>
  </si>
  <si>
    <t>PREVISION TRESORERIE &amp; REALISATION  2014    2015    2016</t>
  </si>
  <si>
    <t>Autres Matiéres et Fournitures</t>
  </si>
  <si>
    <t>Rembt Evengélisation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</si>
</sst>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" fontId="8" fillId="0" borderId="0" xfId="0" applyNumberFormat="1" applyFont="1"/>
    <xf numFmtId="0" fontId="0" fillId="0" borderId="0" xfId="0" applyAlignment="1"/>
    <xf numFmtId="0" fontId="0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4" fillId="0" borderId="0" xfId="0" applyNumberFormat="1" applyFont="1"/>
    <xf numFmtId="4" fontId="2" fillId="0" borderId="0" xfId="1" applyNumberFormat="1" applyFont="1"/>
    <xf numFmtId="0" fontId="10" fillId="0" borderId="0" xfId="0" applyFont="1"/>
    <xf numFmtId="4" fontId="7" fillId="0" borderId="0" xfId="0" applyNumberFormat="1" applyFont="1"/>
    <xf numFmtId="4" fontId="9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4" fontId="9" fillId="0" borderId="0" xfId="1" applyNumberFormat="1" applyFont="1"/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/>
    </xf>
    <xf numFmtId="49" fontId="11" fillId="0" borderId="0" xfId="1" applyNumberFormat="1" applyFont="1" applyAlignment="1">
      <alignment horizontal="center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10" fontId="13" fillId="0" borderId="0" xfId="0" applyNumberFormat="1" applyFont="1" applyAlignment="1">
      <alignment horizontal="right" vertical="center"/>
    </xf>
    <xf numFmtId="4" fontId="13" fillId="0" borderId="0" xfId="0" applyNumberFormat="1" applyFont="1"/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/>
    <xf numFmtId="10" fontId="14" fillId="0" borderId="0" xfId="0" applyNumberFormat="1" applyFont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/>
    <xf numFmtId="0" fontId="14" fillId="0" borderId="0" xfId="0" applyFont="1" applyAlignment="1">
      <alignment horizontal="center" vertical="center"/>
    </xf>
    <xf numFmtId="10" fontId="13" fillId="2" borderId="0" xfId="0" applyNumberFormat="1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10" fontId="14" fillId="2" borderId="0" xfId="0" applyNumberFormat="1" applyFont="1" applyFill="1" applyAlignment="1">
      <alignment horizontal="right" vertical="center"/>
    </xf>
    <xf numFmtId="4" fontId="14" fillId="2" borderId="0" xfId="0" applyNumberFormat="1" applyFont="1" applyFill="1" applyAlignment="1">
      <alignment horizontal="right" vertical="center"/>
    </xf>
    <xf numFmtId="4" fontId="6" fillId="2" borderId="0" xfId="0" applyNumberFormat="1" applyFont="1" applyFill="1"/>
    <xf numFmtId="4" fontId="8" fillId="2" borderId="0" xfId="0" applyNumberFormat="1" applyFont="1" applyFill="1"/>
    <xf numFmtId="4" fontId="0" fillId="2" borderId="0" xfId="0" applyNumberFormat="1" applyFill="1"/>
    <xf numFmtId="0" fontId="0" fillId="2" borderId="0" xfId="0" applyFill="1"/>
    <xf numFmtId="0" fontId="9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topLeftCell="A14" zoomScale="75" zoomScaleNormal="75" workbookViewId="0">
      <selection activeCell="O48" sqref="O48"/>
    </sheetView>
  </sheetViews>
  <sheetFormatPr baseColWidth="10" defaultRowHeight="15" x14ac:dyDescent="0.25"/>
  <cols>
    <col min="1" max="1" width="12" customWidth="1"/>
    <col min="2" max="2" width="38.28515625" customWidth="1"/>
    <col min="3" max="3" width="19.85546875" style="3" customWidth="1"/>
    <col min="4" max="4" width="25.7109375" style="3" customWidth="1"/>
    <col min="5" max="5" width="12" customWidth="1"/>
    <col min="6" max="6" width="39.140625" customWidth="1"/>
    <col min="7" max="7" width="14.28515625" style="3" customWidth="1"/>
    <col min="8" max="20" width="13.7109375" customWidth="1"/>
  </cols>
  <sheetData>
    <row r="1" spans="1:20" ht="25.5" customHeight="1" x14ac:dyDescent="0.25"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21" x14ac:dyDescent="0.25">
      <c r="B2" s="18" t="s">
        <v>70</v>
      </c>
      <c r="F2" s="28" t="s">
        <v>69</v>
      </c>
      <c r="H2" s="16"/>
      <c r="I2" s="16"/>
      <c r="J2" s="16"/>
      <c r="K2" s="16"/>
      <c r="L2" s="16"/>
      <c r="M2" s="16"/>
      <c r="N2" s="16"/>
    </row>
    <row r="3" spans="1:20" ht="23.25" customHeight="1" x14ac:dyDescent="0.25">
      <c r="B3" s="18" t="s">
        <v>71</v>
      </c>
      <c r="C3" s="29">
        <v>18377.169999999998</v>
      </c>
      <c r="F3" s="18" t="s">
        <v>68</v>
      </c>
      <c r="G3" s="30">
        <v>2612.44</v>
      </c>
    </row>
    <row r="4" spans="1:20" ht="18.75" x14ac:dyDescent="0.3">
      <c r="C4" s="22"/>
      <c r="F4" s="2"/>
      <c r="G4" s="27"/>
    </row>
    <row r="5" spans="1:20" ht="18.75" x14ac:dyDescent="0.3">
      <c r="A5" s="24">
        <v>701901</v>
      </c>
      <c r="B5" s="25" t="s">
        <v>47</v>
      </c>
      <c r="C5" s="22">
        <v>2602</v>
      </c>
      <c r="E5" s="24">
        <v>701901</v>
      </c>
      <c r="F5" s="25" t="s">
        <v>47</v>
      </c>
      <c r="G5" s="27">
        <v>2500</v>
      </c>
    </row>
    <row r="6" spans="1:20" ht="18.75" x14ac:dyDescent="0.3">
      <c r="A6" s="24">
        <v>7019</v>
      </c>
      <c r="B6" s="25" t="s">
        <v>48</v>
      </c>
      <c r="C6" s="22">
        <v>5363</v>
      </c>
      <c r="D6" s="3" t="s">
        <v>76</v>
      </c>
      <c r="E6" s="24">
        <v>7019</v>
      </c>
      <c r="F6" s="25" t="s">
        <v>48</v>
      </c>
      <c r="G6" s="27">
        <v>1600</v>
      </c>
    </row>
    <row r="7" spans="1:20" ht="18.75" x14ac:dyDescent="0.3">
      <c r="A7" s="24">
        <v>7019</v>
      </c>
      <c r="B7" s="25" t="s">
        <v>49</v>
      </c>
      <c r="C7" s="22">
        <v>1470</v>
      </c>
      <c r="D7" s="15" t="s">
        <v>73</v>
      </c>
      <c r="E7" s="24">
        <v>7019</v>
      </c>
      <c r="F7" s="25" t="s">
        <v>49</v>
      </c>
      <c r="G7" s="27"/>
    </row>
    <row r="8" spans="1:20" ht="18.75" x14ac:dyDescent="0.3">
      <c r="A8" s="24">
        <v>7019</v>
      </c>
      <c r="B8" s="25" t="s">
        <v>72</v>
      </c>
      <c r="C8" s="22">
        <f>788+25</f>
        <v>813</v>
      </c>
      <c r="D8" s="15" t="s">
        <v>75</v>
      </c>
      <c r="E8" s="24">
        <v>7019</v>
      </c>
      <c r="F8" s="25" t="s">
        <v>50</v>
      </c>
      <c r="G8" s="27"/>
    </row>
    <row r="9" spans="1:20" ht="18.75" x14ac:dyDescent="0.3">
      <c r="A9" s="24">
        <v>7019</v>
      </c>
      <c r="B9" s="25" t="s">
        <v>51</v>
      </c>
      <c r="C9" s="22">
        <v>19</v>
      </c>
      <c r="E9" s="24">
        <v>7019</v>
      </c>
      <c r="F9" s="25" t="s">
        <v>51</v>
      </c>
      <c r="G9" s="27"/>
    </row>
    <row r="10" spans="1:20" ht="18.75" x14ac:dyDescent="0.3">
      <c r="A10" s="24">
        <v>74112</v>
      </c>
      <c r="B10" s="25" t="s">
        <v>52</v>
      </c>
      <c r="C10" s="22">
        <v>3988</v>
      </c>
      <c r="E10" s="24">
        <v>74112</v>
      </c>
      <c r="F10" s="25" t="s">
        <v>52</v>
      </c>
      <c r="G10" s="27"/>
    </row>
    <row r="11" spans="1:20" ht="18.75" x14ac:dyDescent="0.3">
      <c r="A11" s="24">
        <v>752</v>
      </c>
      <c r="B11" s="25" t="s">
        <v>53</v>
      </c>
      <c r="C11" s="22">
        <v>2590</v>
      </c>
      <c r="E11" s="24">
        <v>752</v>
      </c>
      <c r="F11" s="25" t="s">
        <v>53</v>
      </c>
      <c r="G11" s="27">
        <v>3300</v>
      </c>
    </row>
    <row r="12" spans="1:20" ht="18.75" x14ac:dyDescent="0.3">
      <c r="A12" s="24">
        <v>752</v>
      </c>
      <c r="B12" s="24" t="s">
        <v>54</v>
      </c>
      <c r="C12" s="22">
        <v>9487</v>
      </c>
      <c r="E12" s="24">
        <v>752</v>
      </c>
      <c r="F12" s="24" t="s">
        <v>54</v>
      </c>
      <c r="G12" s="27">
        <v>10800</v>
      </c>
    </row>
    <row r="13" spans="1:20" ht="18.75" x14ac:dyDescent="0.3">
      <c r="A13" s="24">
        <v>755</v>
      </c>
      <c r="B13" s="26" t="s">
        <v>55</v>
      </c>
      <c r="C13" s="22">
        <v>4500</v>
      </c>
      <c r="E13" s="24">
        <v>755</v>
      </c>
      <c r="F13" s="26" t="s">
        <v>55</v>
      </c>
      <c r="G13" s="27">
        <v>4500</v>
      </c>
    </row>
    <row r="14" spans="1:20" ht="18.75" x14ac:dyDescent="0.3">
      <c r="A14" s="24">
        <v>758111</v>
      </c>
      <c r="B14" s="24" t="s">
        <v>57</v>
      </c>
      <c r="C14" s="22">
        <v>70240</v>
      </c>
      <c r="E14" s="24">
        <v>758111</v>
      </c>
      <c r="F14" s="24" t="s">
        <v>57</v>
      </c>
      <c r="G14" s="22">
        <v>73600</v>
      </c>
      <c r="H14" s="15"/>
      <c r="I14" s="15"/>
      <c r="J14" s="15"/>
      <c r="K14" s="15"/>
      <c r="L14" s="15"/>
      <c r="M14" s="15"/>
      <c r="N14" s="15"/>
      <c r="O14" s="3"/>
    </row>
    <row r="15" spans="1:20" ht="18.75" x14ac:dyDescent="0.3">
      <c r="A15" s="24">
        <v>758112</v>
      </c>
      <c r="B15" s="24" t="s">
        <v>42</v>
      </c>
      <c r="C15" s="22">
        <v>7030</v>
      </c>
      <c r="E15" s="24">
        <v>758112</v>
      </c>
      <c r="F15" s="24" t="s">
        <v>42</v>
      </c>
      <c r="G15" s="22">
        <v>8000</v>
      </c>
      <c r="H15" s="15"/>
      <c r="I15" s="15"/>
      <c r="J15" s="15"/>
      <c r="K15" s="15"/>
      <c r="L15" s="19"/>
      <c r="M15" s="15"/>
      <c r="N15" s="15"/>
    </row>
    <row r="16" spans="1:20" ht="18.75" x14ac:dyDescent="0.3">
      <c r="A16" s="24">
        <v>758121</v>
      </c>
      <c r="B16" s="25" t="s">
        <v>43</v>
      </c>
      <c r="C16" s="22">
        <v>1145</v>
      </c>
      <c r="E16" s="24">
        <v>758121</v>
      </c>
      <c r="F16" s="25" t="s">
        <v>43</v>
      </c>
      <c r="G16" s="22">
        <v>1200</v>
      </c>
      <c r="H16" s="15"/>
      <c r="I16" s="15"/>
      <c r="J16" s="15"/>
      <c r="K16" s="15"/>
      <c r="L16" s="15"/>
      <c r="M16" s="15"/>
      <c r="N16" s="15"/>
    </row>
    <row r="17" spans="1:17" ht="18.75" x14ac:dyDescent="0.3">
      <c r="A17" s="24">
        <v>758122</v>
      </c>
      <c r="B17" s="25" t="s">
        <v>44</v>
      </c>
      <c r="C17" s="22">
        <v>1479</v>
      </c>
      <c r="E17" s="24">
        <v>758122</v>
      </c>
      <c r="F17" s="25" t="s">
        <v>44</v>
      </c>
      <c r="G17" s="22">
        <v>1500</v>
      </c>
      <c r="H17" s="15"/>
      <c r="I17" s="15"/>
      <c r="J17" s="15"/>
      <c r="K17" s="15"/>
      <c r="L17" s="15"/>
      <c r="M17" s="15"/>
      <c r="N17" s="15"/>
    </row>
    <row r="18" spans="1:17" ht="18.75" x14ac:dyDescent="0.3">
      <c r="A18" s="24">
        <v>75821</v>
      </c>
      <c r="B18" s="25" t="s">
        <v>45</v>
      </c>
      <c r="C18" s="22">
        <v>30</v>
      </c>
      <c r="E18" s="24">
        <v>75821</v>
      </c>
      <c r="F18" s="25" t="s">
        <v>45</v>
      </c>
      <c r="G18" s="22">
        <v>500</v>
      </c>
      <c r="H18" s="15"/>
      <c r="I18" s="15"/>
      <c r="J18" s="15"/>
      <c r="K18" s="15"/>
      <c r="L18" s="15"/>
      <c r="M18" s="15"/>
      <c r="N18" s="15"/>
    </row>
    <row r="19" spans="1:17" ht="18.75" x14ac:dyDescent="0.3">
      <c r="A19" s="24">
        <v>75822</v>
      </c>
      <c r="B19" s="25" t="s">
        <v>46</v>
      </c>
      <c r="C19" s="22">
        <v>742</v>
      </c>
      <c r="E19" s="24">
        <v>75822</v>
      </c>
      <c r="F19" s="25" t="s">
        <v>46</v>
      </c>
      <c r="G19" s="22"/>
      <c r="H19" s="15"/>
      <c r="I19" s="15"/>
      <c r="J19" s="15"/>
      <c r="K19" s="15"/>
      <c r="L19" s="15"/>
      <c r="M19" s="15"/>
      <c r="N19" s="15"/>
    </row>
    <row r="20" spans="1:17" ht="18.75" x14ac:dyDescent="0.3">
      <c r="A20" s="24">
        <v>758</v>
      </c>
      <c r="B20" s="25" t="s">
        <v>66</v>
      </c>
      <c r="C20" s="22">
        <v>419</v>
      </c>
      <c r="E20" s="24"/>
      <c r="F20" s="25"/>
      <c r="G20" s="22"/>
      <c r="H20" s="15"/>
      <c r="I20" s="15"/>
      <c r="J20" s="15"/>
      <c r="K20" s="15"/>
      <c r="L20" s="15"/>
      <c r="M20" s="15"/>
      <c r="N20" s="15"/>
    </row>
    <row r="21" spans="1:17" ht="18.75" x14ac:dyDescent="0.3">
      <c r="A21" s="24"/>
      <c r="B21" s="9" t="s">
        <v>15</v>
      </c>
      <c r="C21" s="22">
        <f>SUM(C5:C20)</f>
        <v>111917</v>
      </c>
      <c r="E21" s="24"/>
      <c r="F21" s="9" t="s">
        <v>15</v>
      </c>
      <c r="G21" s="23">
        <f>SUM(G5:G19)</f>
        <v>107500</v>
      </c>
      <c r="H21" s="4"/>
      <c r="I21" s="4"/>
      <c r="J21" s="4"/>
      <c r="K21" s="4"/>
      <c r="L21" s="11"/>
      <c r="M21" s="11"/>
      <c r="N21" s="11"/>
      <c r="O21" s="3"/>
    </row>
    <row r="22" spans="1:17" ht="18.75" x14ac:dyDescent="0.3">
      <c r="A22" s="24"/>
      <c r="B22" s="24"/>
      <c r="C22" s="22"/>
      <c r="E22" s="24"/>
      <c r="F22" s="24"/>
      <c r="G22" s="22"/>
      <c r="H22" s="3"/>
      <c r="I22" s="3"/>
      <c r="J22" s="3"/>
      <c r="K22" s="3"/>
      <c r="L22" s="3"/>
      <c r="M22" s="3"/>
      <c r="N22" s="3"/>
      <c r="O22" s="3"/>
      <c r="P22" s="3"/>
    </row>
    <row r="23" spans="1:17" ht="18.75" x14ac:dyDescent="0.3">
      <c r="A23" s="9">
        <v>60</v>
      </c>
      <c r="B23" s="9" t="s">
        <v>13</v>
      </c>
      <c r="C23" s="23">
        <f>SUM(C24:C32)</f>
        <v>11592</v>
      </c>
      <c r="D23" s="11"/>
      <c r="E23" s="9">
        <v>60</v>
      </c>
      <c r="F23" s="9" t="s">
        <v>13</v>
      </c>
      <c r="G23" s="23">
        <f>SUM(G24:G32)</f>
        <v>12300</v>
      </c>
      <c r="H23" s="11"/>
      <c r="I23" s="11"/>
      <c r="J23" s="11"/>
      <c r="K23" s="11"/>
      <c r="L23" s="11"/>
      <c r="M23" s="11"/>
      <c r="N23" s="11"/>
      <c r="P23" s="11"/>
      <c r="Q23" s="3"/>
    </row>
    <row r="24" spans="1:17" ht="18.75" x14ac:dyDescent="0.3">
      <c r="A24" s="24">
        <v>6011</v>
      </c>
      <c r="B24" s="24" t="s">
        <v>65</v>
      </c>
      <c r="C24" s="22">
        <v>650</v>
      </c>
      <c r="E24" s="24">
        <v>6011</v>
      </c>
      <c r="F24" s="24" t="s">
        <v>65</v>
      </c>
      <c r="G24" s="22"/>
      <c r="H24" s="15"/>
      <c r="I24" s="15"/>
      <c r="J24" s="15"/>
      <c r="K24" s="15"/>
      <c r="L24" s="15"/>
      <c r="M24" s="15"/>
      <c r="N24" s="15"/>
      <c r="P24" s="3"/>
    </row>
    <row r="25" spans="1:17" ht="18.75" x14ac:dyDescent="0.3">
      <c r="A25" s="24">
        <v>6012</v>
      </c>
      <c r="B25" s="24" t="s">
        <v>40</v>
      </c>
      <c r="C25" s="22">
        <v>216</v>
      </c>
      <c r="E25" s="24">
        <v>6012</v>
      </c>
      <c r="F25" s="24" t="s">
        <v>40</v>
      </c>
      <c r="G25" s="22">
        <v>1300</v>
      </c>
      <c r="H25" s="15"/>
      <c r="I25" s="15"/>
      <c r="J25" s="15"/>
      <c r="K25" s="15"/>
      <c r="L25" s="15"/>
      <c r="M25" s="15"/>
      <c r="N25" s="15"/>
      <c r="P25" s="3"/>
    </row>
    <row r="26" spans="1:17" ht="18.75" x14ac:dyDescent="0.3">
      <c r="A26" s="24">
        <v>60611</v>
      </c>
      <c r="B26" s="24" t="s">
        <v>17</v>
      </c>
      <c r="C26" s="22">
        <v>1541</v>
      </c>
      <c r="E26" s="24">
        <v>60611</v>
      </c>
      <c r="F26" s="24" t="s">
        <v>17</v>
      </c>
      <c r="G26" s="22">
        <v>1300</v>
      </c>
      <c r="H26" s="15"/>
      <c r="I26" s="15"/>
      <c r="J26" s="15"/>
      <c r="K26" s="15"/>
      <c r="L26" s="15"/>
      <c r="M26" s="15"/>
      <c r="N26" s="15"/>
    </row>
    <row r="27" spans="1:17" ht="18.75" x14ac:dyDescent="0.3">
      <c r="A27" s="24">
        <v>60612</v>
      </c>
      <c r="B27" s="24" t="s">
        <v>19</v>
      </c>
      <c r="C27" s="22">
        <v>5465</v>
      </c>
      <c r="E27" s="24">
        <v>60612</v>
      </c>
      <c r="F27" s="24" t="s">
        <v>19</v>
      </c>
      <c r="G27" s="22">
        <v>5600</v>
      </c>
      <c r="H27" s="15"/>
      <c r="I27" s="15"/>
      <c r="J27" s="15"/>
      <c r="K27" s="15"/>
      <c r="L27" s="15"/>
      <c r="M27" s="15"/>
      <c r="N27" s="15"/>
    </row>
    <row r="28" spans="1:17" ht="18.75" x14ac:dyDescent="0.3">
      <c r="A28" s="24">
        <v>60613</v>
      </c>
      <c r="B28" s="24" t="s">
        <v>18</v>
      </c>
      <c r="C28" s="22">
        <v>1411</v>
      </c>
      <c r="E28" s="24">
        <v>60613</v>
      </c>
      <c r="F28" s="24" t="s">
        <v>18</v>
      </c>
      <c r="G28" s="22">
        <v>1600</v>
      </c>
      <c r="H28" s="15"/>
      <c r="I28" s="15"/>
      <c r="J28" s="15"/>
      <c r="K28" s="15"/>
      <c r="L28" s="15"/>
      <c r="M28" s="15"/>
      <c r="N28" s="15"/>
      <c r="P28" s="3"/>
    </row>
    <row r="29" spans="1:17" ht="18.75" x14ac:dyDescent="0.3">
      <c r="A29" s="24">
        <v>60633</v>
      </c>
      <c r="B29" s="24" t="s">
        <v>58</v>
      </c>
      <c r="C29" s="22">
        <v>124</v>
      </c>
      <c r="E29" s="24">
        <v>60633</v>
      </c>
      <c r="F29" s="24" t="s">
        <v>58</v>
      </c>
      <c r="G29" s="22">
        <v>400</v>
      </c>
      <c r="H29" s="15"/>
      <c r="I29" s="15"/>
      <c r="J29" s="15"/>
      <c r="K29" s="15"/>
      <c r="L29" s="15"/>
      <c r="M29" s="15"/>
      <c r="N29" s="15"/>
      <c r="P29" s="3"/>
    </row>
    <row r="30" spans="1:17" ht="18.75" x14ac:dyDescent="0.3">
      <c r="A30" s="24">
        <v>6064</v>
      </c>
      <c r="B30" s="24" t="s">
        <v>35</v>
      </c>
      <c r="C30" s="22">
        <v>488</v>
      </c>
      <c r="E30" s="24">
        <v>6064</v>
      </c>
      <c r="F30" s="24" t="s">
        <v>35</v>
      </c>
      <c r="G30" s="22">
        <v>800</v>
      </c>
      <c r="H30" s="15"/>
      <c r="I30" s="15"/>
      <c r="J30" s="15"/>
      <c r="K30" s="15"/>
      <c r="L30" s="15"/>
      <c r="M30" s="15"/>
      <c r="N30" s="15"/>
      <c r="P30" s="3"/>
    </row>
    <row r="31" spans="1:17" ht="18.75" x14ac:dyDescent="0.3">
      <c r="A31" s="24">
        <v>6065</v>
      </c>
      <c r="B31" s="24" t="s">
        <v>21</v>
      </c>
      <c r="C31" s="22">
        <v>403</v>
      </c>
      <c r="E31" s="24">
        <v>6065</v>
      </c>
      <c r="F31" s="24" t="s">
        <v>21</v>
      </c>
      <c r="G31" s="22">
        <v>500</v>
      </c>
      <c r="H31" s="15"/>
      <c r="I31" s="15"/>
      <c r="J31" s="15"/>
      <c r="K31" s="15"/>
      <c r="L31" s="15"/>
      <c r="M31" s="15"/>
      <c r="N31" s="15"/>
      <c r="P31" s="3"/>
    </row>
    <row r="32" spans="1:17" ht="18.75" x14ac:dyDescent="0.3">
      <c r="A32" s="24">
        <v>6068</v>
      </c>
      <c r="B32" s="24" t="s">
        <v>41</v>
      </c>
      <c r="C32" s="22">
        <v>1294</v>
      </c>
      <c r="E32" s="24">
        <v>6068</v>
      </c>
      <c r="F32" s="24" t="s">
        <v>41</v>
      </c>
      <c r="G32" s="22">
        <v>800</v>
      </c>
      <c r="H32" s="15"/>
      <c r="I32" s="15"/>
      <c r="J32" s="15"/>
      <c r="K32" s="15"/>
      <c r="L32" s="15"/>
      <c r="M32" s="15"/>
      <c r="N32" s="15"/>
    </row>
    <row r="33" spans="1:14" ht="18.75" x14ac:dyDescent="0.3">
      <c r="A33" s="24"/>
      <c r="B33" s="24"/>
      <c r="C33" s="22"/>
      <c r="E33" s="24"/>
      <c r="F33" s="24"/>
      <c r="G33" s="22"/>
      <c r="H33" s="15"/>
      <c r="I33" s="15"/>
      <c r="J33" s="15"/>
      <c r="K33" s="15"/>
      <c r="L33" s="15"/>
      <c r="M33" s="15"/>
      <c r="N33" s="15"/>
    </row>
    <row r="34" spans="1:14" ht="18.75" x14ac:dyDescent="0.3">
      <c r="A34" s="24">
        <v>61</v>
      </c>
      <c r="B34" s="9" t="s">
        <v>14</v>
      </c>
      <c r="C34" s="23">
        <f>SUM(C35:C40)</f>
        <v>16650</v>
      </c>
      <c r="D34" s="11"/>
      <c r="E34" s="24">
        <v>61</v>
      </c>
      <c r="F34" s="9" t="s">
        <v>14</v>
      </c>
      <c r="G34" s="23">
        <f>SUM(G35:G40)</f>
        <v>7000</v>
      </c>
      <c r="H34" s="11"/>
      <c r="I34" s="11"/>
      <c r="J34" s="11"/>
      <c r="K34" s="11"/>
      <c r="L34" s="11"/>
      <c r="M34" s="11"/>
      <c r="N34" s="11"/>
    </row>
    <row r="35" spans="1:14" ht="18.75" x14ac:dyDescent="0.3">
      <c r="A35" s="24">
        <v>6143</v>
      </c>
      <c r="B35" s="24" t="s">
        <v>59</v>
      </c>
      <c r="C35" s="22">
        <v>704</v>
      </c>
      <c r="D35" s="3" t="s">
        <v>77</v>
      </c>
      <c r="E35" s="24">
        <v>6143</v>
      </c>
      <c r="F35" s="24" t="s">
        <v>59</v>
      </c>
      <c r="G35" s="22"/>
      <c r="H35" s="15"/>
      <c r="I35" s="15"/>
      <c r="J35" s="15"/>
      <c r="K35" s="15"/>
      <c r="L35" s="15"/>
      <c r="M35" s="15"/>
      <c r="N35" s="15"/>
    </row>
    <row r="36" spans="1:14" ht="18.75" x14ac:dyDescent="0.3">
      <c r="A36" s="24">
        <v>615</v>
      </c>
      <c r="B36" s="24" t="s">
        <v>22</v>
      </c>
      <c r="C36" s="22">
        <v>8697</v>
      </c>
      <c r="E36" s="24">
        <v>615</v>
      </c>
      <c r="F36" s="24" t="s">
        <v>22</v>
      </c>
      <c r="G36" s="22">
        <v>2000</v>
      </c>
      <c r="H36" s="15"/>
      <c r="I36" s="15"/>
      <c r="J36" s="15"/>
      <c r="K36" s="15"/>
      <c r="L36" s="15"/>
      <c r="M36" s="15"/>
      <c r="N36" s="15"/>
    </row>
    <row r="37" spans="1:14" ht="18.75" x14ac:dyDescent="0.3">
      <c r="A37" s="24">
        <v>61563</v>
      </c>
      <c r="B37" s="24" t="s">
        <v>25</v>
      </c>
      <c r="C37" s="22">
        <v>1045</v>
      </c>
      <c r="E37" s="24">
        <v>61563</v>
      </c>
      <c r="F37" s="24" t="s">
        <v>25</v>
      </c>
      <c r="G37" s="22">
        <v>1200</v>
      </c>
      <c r="H37" s="15"/>
      <c r="I37" s="15"/>
      <c r="J37" s="15"/>
      <c r="K37" s="15"/>
      <c r="L37" s="15"/>
      <c r="M37" s="15"/>
      <c r="N37" s="15"/>
    </row>
    <row r="38" spans="1:14" ht="18.75" x14ac:dyDescent="0.3">
      <c r="A38" s="24">
        <v>61564</v>
      </c>
      <c r="B38" s="24" t="s">
        <v>23</v>
      </c>
      <c r="C38" s="22">
        <v>3974</v>
      </c>
      <c r="E38" s="24">
        <v>61564</v>
      </c>
      <c r="F38" s="24" t="s">
        <v>23</v>
      </c>
      <c r="G38" s="22">
        <v>3000</v>
      </c>
      <c r="H38" s="15"/>
      <c r="I38" s="15"/>
      <c r="J38" s="15"/>
      <c r="K38" s="15"/>
      <c r="L38" s="15"/>
      <c r="M38" s="15"/>
      <c r="N38" s="15"/>
    </row>
    <row r="39" spans="1:14" ht="18.75" x14ac:dyDescent="0.3">
      <c r="A39" s="24">
        <v>6181</v>
      </c>
      <c r="B39" s="24" t="s">
        <v>24</v>
      </c>
      <c r="C39" s="22">
        <v>274</v>
      </c>
      <c r="E39" s="24">
        <v>6181</v>
      </c>
      <c r="F39" s="24" t="s">
        <v>24</v>
      </c>
      <c r="G39" s="22">
        <v>300</v>
      </c>
      <c r="H39" s="15"/>
      <c r="I39" s="15"/>
      <c r="J39" s="15"/>
      <c r="K39" s="15"/>
      <c r="L39" s="15"/>
      <c r="M39" s="15"/>
      <c r="N39" s="15"/>
    </row>
    <row r="40" spans="1:14" ht="18.75" x14ac:dyDescent="0.3">
      <c r="A40" s="24">
        <v>6185</v>
      </c>
      <c r="B40" s="24" t="s">
        <v>26</v>
      </c>
      <c r="C40" s="22">
        <v>1956</v>
      </c>
      <c r="D40" s="3" t="s">
        <v>74</v>
      </c>
      <c r="E40" s="24">
        <v>6185</v>
      </c>
      <c r="F40" s="24" t="s">
        <v>26</v>
      </c>
      <c r="G40" s="22">
        <v>500</v>
      </c>
      <c r="H40" s="15"/>
      <c r="I40" s="15"/>
      <c r="J40" s="15"/>
      <c r="K40" s="15"/>
      <c r="L40" s="15"/>
      <c r="M40" s="15"/>
      <c r="N40" s="15"/>
    </row>
    <row r="41" spans="1:14" ht="18.75" x14ac:dyDescent="0.3">
      <c r="A41" s="24"/>
      <c r="B41" s="9"/>
      <c r="C41" s="22"/>
      <c r="E41" s="24"/>
      <c r="F41" s="9"/>
      <c r="G41" s="22"/>
      <c r="H41" s="15"/>
      <c r="I41" s="15"/>
      <c r="J41" s="15"/>
      <c r="K41" s="15"/>
      <c r="L41" s="15"/>
      <c r="M41" s="15"/>
      <c r="N41" s="15"/>
    </row>
    <row r="42" spans="1:14" ht="18.75" x14ac:dyDescent="0.3">
      <c r="A42" s="9">
        <v>62</v>
      </c>
      <c r="B42" s="9" t="s">
        <v>36</v>
      </c>
      <c r="C42" s="23">
        <f>SUM(C43:C48)</f>
        <v>4352</v>
      </c>
      <c r="D42" s="11"/>
      <c r="E42" s="9">
        <v>62</v>
      </c>
      <c r="F42" s="9" t="s">
        <v>36</v>
      </c>
      <c r="G42" s="23">
        <f>SUM(G43:G49)</f>
        <v>3200</v>
      </c>
      <c r="H42" s="11"/>
      <c r="I42" s="11"/>
      <c r="J42" s="11"/>
      <c r="K42" s="11"/>
      <c r="L42" s="11"/>
      <c r="M42" s="11"/>
      <c r="N42" s="11"/>
    </row>
    <row r="43" spans="1:14" ht="18.75" x14ac:dyDescent="0.3">
      <c r="A43" s="24">
        <v>6251</v>
      </c>
      <c r="B43" s="24" t="s">
        <v>27</v>
      </c>
      <c r="C43" s="22">
        <v>1789</v>
      </c>
      <c r="E43" s="24">
        <v>6251</v>
      </c>
      <c r="F43" s="24" t="s">
        <v>27</v>
      </c>
      <c r="G43" s="22">
        <v>1400</v>
      </c>
      <c r="H43" s="15"/>
      <c r="I43" s="15"/>
      <c r="J43" s="15"/>
      <c r="K43" s="15"/>
      <c r="L43" s="15"/>
      <c r="M43" s="15"/>
      <c r="N43" s="15"/>
    </row>
    <row r="44" spans="1:14" ht="18.75" x14ac:dyDescent="0.3">
      <c r="A44" s="24">
        <v>6252</v>
      </c>
      <c r="B44" s="24" t="s">
        <v>60</v>
      </c>
      <c r="C44" s="22"/>
      <c r="E44" s="24">
        <v>6252</v>
      </c>
      <c r="F44" s="24" t="s">
        <v>60</v>
      </c>
      <c r="G44" s="22">
        <v>300</v>
      </c>
      <c r="H44" s="15"/>
      <c r="I44" s="15"/>
      <c r="J44" s="15"/>
      <c r="K44" s="15"/>
      <c r="L44" s="15"/>
      <c r="M44" s="15"/>
      <c r="N44" s="15"/>
    </row>
    <row r="45" spans="1:14" ht="18.75" x14ac:dyDescent="0.3">
      <c r="A45" s="24">
        <v>6257</v>
      </c>
      <c r="B45" s="24" t="s">
        <v>37</v>
      </c>
      <c r="C45" s="22">
        <v>261</v>
      </c>
      <c r="E45" s="24">
        <v>6257</v>
      </c>
      <c r="F45" s="24" t="s">
        <v>37</v>
      </c>
      <c r="G45" s="22">
        <v>100</v>
      </c>
      <c r="H45" s="15"/>
      <c r="I45" s="15"/>
      <c r="J45" s="15"/>
      <c r="K45" s="15"/>
      <c r="L45" s="15"/>
      <c r="M45" s="15"/>
      <c r="N45" s="15"/>
    </row>
    <row r="46" spans="1:14" ht="18.75" x14ac:dyDescent="0.3">
      <c r="A46" s="24">
        <v>6263</v>
      </c>
      <c r="B46" s="24" t="s">
        <v>28</v>
      </c>
      <c r="C46" s="22">
        <v>1687</v>
      </c>
      <c r="E46" s="24">
        <v>6263</v>
      </c>
      <c r="F46" s="24" t="s">
        <v>28</v>
      </c>
      <c r="G46" s="22">
        <v>800</v>
      </c>
      <c r="H46" s="15"/>
      <c r="I46" s="15"/>
      <c r="J46" s="15"/>
      <c r="K46" s="15"/>
      <c r="L46" s="15"/>
      <c r="M46" s="15"/>
      <c r="N46" s="15"/>
    </row>
    <row r="47" spans="1:14" ht="18.75" x14ac:dyDescent="0.3">
      <c r="A47" s="24">
        <v>6265</v>
      </c>
      <c r="B47" s="24" t="s">
        <v>29</v>
      </c>
      <c r="C47" s="22">
        <v>497</v>
      </c>
      <c r="E47" s="24">
        <v>6265</v>
      </c>
      <c r="F47" s="24" t="s">
        <v>29</v>
      </c>
      <c r="G47" s="22">
        <v>500</v>
      </c>
      <c r="H47" s="15"/>
      <c r="I47" s="15"/>
      <c r="J47" s="15"/>
      <c r="K47" s="15"/>
      <c r="L47" s="15"/>
      <c r="M47" s="15"/>
      <c r="N47" s="15"/>
    </row>
    <row r="48" spans="1:14" ht="18.75" x14ac:dyDescent="0.3">
      <c r="A48" s="24">
        <v>627</v>
      </c>
      <c r="B48" s="24" t="s">
        <v>30</v>
      </c>
      <c r="C48" s="22">
        <v>118</v>
      </c>
      <c r="E48" s="24">
        <v>627</v>
      </c>
      <c r="F48" s="24" t="s">
        <v>30</v>
      </c>
      <c r="G48" s="22">
        <v>100</v>
      </c>
      <c r="H48" s="15"/>
      <c r="I48" s="15"/>
      <c r="J48" s="15"/>
      <c r="K48" s="15"/>
      <c r="L48" s="15"/>
      <c r="M48" s="15"/>
      <c r="N48" s="15"/>
    </row>
    <row r="49" spans="1:16" ht="18.75" x14ac:dyDescent="0.3">
      <c r="A49" s="24"/>
      <c r="B49" s="9"/>
      <c r="C49" s="22"/>
      <c r="E49" s="24"/>
      <c r="F49" s="9"/>
      <c r="G49" s="22"/>
      <c r="H49" s="15"/>
      <c r="I49" s="15"/>
      <c r="J49" s="15"/>
      <c r="K49" s="15"/>
      <c r="L49" s="15"/>
      <c r="M49" s="15"/>
      <c r="N49" s="15"/>
    </row>
    <row r="50" spans="1:16" ht="18.75" x14ac:dyDescent="0.3">
      <c r="A50" s="9">
        <v>64</v>
      </c>
      <c r="B50" s="9" t="s">
        <v>38</v>
      </c>
      <c r="C50" s="23">
        <f>SUM(C51)</f>
        <v>797</v>
      </c>
      <c r="D50" s="11"/>
      <c r="E50" s="9">
        <v>64</v>
      </c>
      <c r="F50" s="9" t="s">
        <v>38</v>
      </c>
      <c r="G50" s="22"/>
      <c r="H50" s="11"/>
      <c r="I50" s="11"/>
      <c r="J50" s="11"/>
      <c r="K50" s="11"/>
      <c r="L50" s="11"/>
      <c r="M50" s="11"/>
      <c r="N50" s="11"/>
    </row>
    <row r="51" spans="1:16" ht="18.75" x14ac:dyDescent="0.3">
      <c r="A51" s="24">
        <v>64112</v>
      </c>
      <c r="B51" s="9" t="s">
        <v>31</v>
      </c>
      <c r="C51" s="22">
        <v>797</v>
      </c>
      <c r="E51" s="24">
        <v>64112</v>
      </c>
      <c r="F51" s="9" t="s">
        <v>31</v>
      </c>
      <c r="G51" s="22"/>
      <c r="H51" s="15"/>
      <c r="I51" s="15"/>
      <c r="J51" s="15"/>
      <c r="K51" s="15"/>
      <c r="L51" s="15"/>
      <c r="M51" s="15"/>
      <c r="N51" s="15"/>
    </row>
    <row r="52" spans="1:16" ht="18.75" x14ac:dyDescent="0.3">
      <c r="A52" s="24"/>
      <c r="B52" s="9"/>
      <c r="C52" s="22"/>
      <c r="E52" s="24"/>
      <c r="F52" s="9"/>
      <c r="G52" s="22"/>
      <c r="H52" s="15"/>
      <c r="I52" s="15"/>
      <c r="J52" s="15"/>
      <c r="K52" s="15"/>
      <c r="L52" s="15"/>
      <c r="M52" s="15"/>
      <c r="N52" s="15"/>
    </row>
    <row r="53" spans="1:16" ht="18.75" x14ac:dyDescent="0.3">
      <c r="A53" s="9">
        <v>65</v>
      </c>
      <c r="B53" s="9" t="s">
        <v>39</v>
      </c>
      <c r="C53" s="23">
        <f>SUM(C54:C57)</f>
        <v>84146</v>
      </c>
      <c r="D53" s="11"/>
      <c r="E53" s="9">
        <v>65</v>
      </c>
      <c r="F53" s="9" t="s">
        <v>39</v>
      </c>
      <c r="G53" s="23">
        <f>SUM(G54:G55)</f>
        <v>85000</v>
      </c>
      <c r="H53" s="11"/>
      <c r="I53" s="11"/>
      <c r="J53" s="11"/>
      <c r="K53" s="4"/>
      <c r="L53" s="11"/>
      <c r="M53" s="11"/>
      <c r="N53" s="11"/>
    </row>
    <row r="54" spans="1:16" ht="18.75" x14ac:dyDescent="0.3">
      <c r="A54" s="24">
        <v>6561</v>
      </c>
      <c r="B54" s="24" t="s">
        <v>20</v>
      </c>
      <c r="C54" s="22">
        <v>450</v>
      </c>
      <c r="E54" s="24">
        <v>6561</v>
      </c>
      <c r="F54" s="24" t="s">
        <v>20</v>
      </c>
      <c r="G54" s="22">
        <v>1000</v>
      </c>
      <c r="H54" s="15"/>
      <c r="I54" s="15"/>
      <c r="J54" s="15"/>
      <c r="K54" s="15"/>
      <c r="L54" s="15"/>
      <c r="M54" s="15"/>
      <c r="N54" s="15"/>
    </row>
    <row r="55" spans="1:16" ht="18.75" x14ac:dyDescent="0.3">
      <c r="A55" s="24">
        <v>657112</v>
      </c>
      <c r="B55" s="9" t="s">
        <v>32</v>
      </c>
      <c r="C55" s="22">
        <v>83255</v>
      </c>
      <c r="E55" s="24">
        <v>657112</v>
      </c>
      <c r="F55" s="9" t="s">
        <v>32</v>
      </c>
      <c r="G55" s="22">
        <v>84000</v>
      </c>
      <c r="H55" s="15"/>
      <c r="I55" s="15"/>
      <c r="J55" s="15"/>
      <c r="K55" s="15"/>
      <c r="L55" s="15"/>
      <c r="M55" s="15"/>
      <c r="N55" s="15"/>
    </row>
    <row r="56" spans="1:16" ht="18.75" x14ac:dyDescent="0.3">
      <c r="A56" s="24">
        <v>657310</v>
      </c>
      <c r="B56" s="9" t="s">
        <v>34</v>
      </c>
      <c r="C56" s="22">
        <v>96</v>
      </c>
      <c r="E56" s="24">
        <v>657310</v>
      </c>
      <c r="F56" s="9" t="s">
        <v>34</v>
      </c>
      <c r="G56" s="22"/>
      <c r="H56" s="15"/>
      <c r="I56" s="15"/>
      <c r="J56" s="15"/>
      <c r="K56" s="15"/>
      <c r="L56" s="15"/>
      <c r="M56" s="15"/>
      <c r="N56" s="15"/>
    </row>
    <row r="57" spans="1:16" ht="18.75" x14ac:dyDescent="0.3">
      <c r="A57" s="24">
        <v>6581</v>
      </c>
      <c r="B57" s="9" t="s">
        <v>61</v>
      </c>
      <c r="C57" s="22">
        <v>345</v>
      </c>
      <c r="E57" s="24">
        <v>6581</v>
      </c>
      <c r="F57" s="9" t="s">
        <v>61</v>
      </c>
      <c r="G57" s="22"/>
      <c r="H57" s="15"/>
      <c r="I57" s="15"/>
      <c r="J57" s="15"/>
      <c r="K57" s="15"/>
      <c r="L57" s="15"/>
      <c r="M57" s="15"/>
      <c r="N57" s="15"/>
    </row>
    <row r="58" spans="1:16" ht="18.75" x14ac:dyDescent="0.3">
      <c r="A58" s="24">
        <v>274</v>
      </c>
      <c r="B58" s="9" t="s">
        <v>62</v>
      </c>
      <c r="C58" s="22"/>
      <c r="E58" s="24">
        <v>274</v>
      </c>
      <c r="F58" s="9" t="s">
        <v>62</v>
      </c>
      <c r="G58" s="22"/>
      <c r="H58" s="15"/>
      <c r="I58" s="15"/>
      <c r="J58" s="15"/>
      <c r="K58" s="15"/>
      <c r="L58" s="15"/>
      <c r="M58" s="15"/>
      <c r="N58" s="15"/>
    </row>
    <row r="59" spans="1:16" ht="18.75" x14ac:dyDescent="0.3">
      <c r="A59" s="9">
        <v>66</v>
      </c>
      <c r="B59" s="9" t="s">
        <v>33</v>
      </c>
      <c r="C59" s="22"/>
      <c r="E59" s="9">
        <v>66</v>
      </c>
      <c r="F59" s="9" t="s">
        <v>33</v>
      </c>
      <c r="G59" s="22"/>
      <c r="H59" s="11"/>
      <c r="I59" s="11"/>
      <c r="J59" s="11"/>
      <c r="K59" s="11"/>
      <c r="L59" s="11"/>
      <c r="M59" s="11"/>
      <c r="N59" s="11"/>
    </row>
    <row r="60" spans="1:16" ht="18.75" x14ac:dyDescent="0.3">
      <c r="A60" s="24">
        <v>668</v>
      </c>
      <c r="B60" s="9" t="s">
        <v>33</v>
      </c>
      <c r="C60" s="22"/>
      <c r="E60" s="24">
        <v>668</v>
      </c>
      <c r="F60" s="9" t="s">
        <v>33</v>
      </c>
      <c r="G60" s="22"/>
      <c r="H60" s="15"/>
      <c r="I60" s="15"/>
      <c r="J60" s="15"/>
      <c r="K60" s="15"/>
      <c r="L60" s="15"/>
      <c r="M60" s="15"/>
      <c r="N60" s="15"/>
    </row>
    <row r="61" spans="1:16" ht="18.75" x14ac:dyDescent="0.3">
      <c r="A61" s="24"/>
      <c r="B61" s="24"/>
      <c r="C61" s="22"/>
      <c r="E61" s="24"/>
      <c r="F61" s="24"/>
      <c r="G61" s="22"/>
      <c r="H61" s="15"/>
      <c r="I61" s="15"/>
      <c r="J61" s="15"/>
      <c r="K61" s="15"/>
      <c r="L61" s="15"/>
      <c r="M61" s="15"/>
      <c r="N61" s="15"/>
    </row>
    <row r="62" spans="1:16" s="9" customFormat="1" ht="18.75" x14ac:dyDescent="0.3">
      <c r="B62" s="9" t="s">
        <v>16</v>
      </c>
      <c r="C62" s="23">
        <f>C53+C50+C42+C34+C23</f>
        <v>117537</v>
      </c>
      <c r="D62" s="11"/>
      <c r="F62" s="9" t="s">
        <v>16</v>
      </c>
      <c r="G62" s="23">
        <f>G23+G34+G42+G50+G53+G59+G60</f>
        <v>107500</v>
      </c>
      <c r="H62" s="11"/>
      <c r="I62" s="11"/>
      <c r="J62" s="11"/>
      <c r="K62" s="11"/>
      <c r="L62" s="11"/>
      <c r="M62" s="11"/>
      <c r="N62" s="11"/>
      <c r="P62" s="14"/>
    </row>
    <row r="63" spans="1:16" ht="18.75" x14ac:dyDescent="0.3">
      <c r="A63" s="24"/>
      <c r="B63" s="24"/>
      <c r="C63" s="22"/>
      <c r="E63" s="24"/>
      <c r="F63" s="24"/>
      <c r="G63" s="22"/>
      <c r="H63" s="15"/>
      <c r="I63" s="15"/>
      <c r="J63" s="15"/>
      <c r="K63" s="15"/>
      <c r="L63" s="15"/>
      <c r="M63" s="15"/>
      <c r="N63" s="15"/>
    </row>
    <row r="64" spans="1:16" ht="18.75" x14ac:dyDescent="0.3">
      <c r="A64" s="24"/>
      <c r="B64" s="9" t="s">
        <v>67</v>
      </c>
      <c r="C64" s="23">
        <f>C21-C62</f>
        <v>-5620</v>
      </c>
      <c r="D64" s="23"/>
      <c r="E64" s="24"/>
      <c r="F64" s="9" t="s">
        <v>67</v>
      </c>
      <c r="G64" s="22">
        <f>G21-G62</f>
        <v>0</v>
      </c>
      <c r="H64" s="11"/>
      <c r="I64" s="11"/>
      <c r="J64" s="11"/>
      <c r="K64" s="11"/>
      <c r="L64" s="11"/>
      <c r="M64" s="11"/>
      <c r="N64" s="11"/>
      <c r="P64" s="2"/>
    </row>
    <row r="65" spans="3:14" ht="18.75" x14ac:dyDescent="0.3">
      <c r="C65" s="22"/>
      <c r="E65" s="24"/>
      <c r="F65" s="24"/>
      <c r="G65" s="22"/>
      <c r="H65" s="3"/>
      <c r="I65" s="3"/>
      <c r="J65" s="3"/>
      <c r="K65" s="3"/>
      <c r="L65" s="3"/>
      <c r="M65" s="3"/>
      <c r="N65" s="3"/>
    </row>
    <row r="66" spans="3:14" ht="18.75" x14ac:dyDescent="0.3">
      <c r="C66" s="22"/>
      <c r="E66" s="24"/>
      <c r="F66" s="24"/>
      <c r="G66" s="15"/>
    </row>
    <row r="67" spans="3:14" ht="15.75" x14ac:dyDescent="0.25">
      <c r="E67" s="24"/>
      <c r="F67" s="24"/>
      <c r="G67" s="15"/>
      <c r="H67" s="3"/>
      <c r="L67" s="3"/>
    </row>
    <row r="68" spans="3:14" ht="15.75" x14ac:dyDescent="0.25">
      <c r="E68" s="24"/>
      <c r="F68" s="24"/>
      <c r="G68" s="15"/>
    </row>
  </sheetData>
  <mergeCells count="1">
    <mergeCell ref="E1:T1"/>
  </mergeCells>
  <printOptions gridLines="1"/>
  <pageMargins left="0.11811023622047245" right="0.19685039370078741" top="0.15748031496062992" bottom="0.15748031496062992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tabSelected="1" topLeftCell="E1" zoomScale="75" zoomScaleNormal="75" workbookViewId="0">
      <selection activeCell="C8" sqref="C8"/>
    </sheetView>
  </sheetViews>
  <sheetFormatPr baseColWidth="10" defaultRowHeight="18.75" x14ac:dyDescent="0.3"/>
  <cols>
    <col min="2" max="2" width="7.85546875" customWidth="1"/>
    <col min="3" max="3" width="74.140625" customWidth="1"/>
    <col min="4" max="4" width="40.7109375" style="34" customWidth="1"/>
    <col min="5" max="5" width="5.28515625" style="39" customWidth="1"/>
    <col min="6" max="6" width="12" style="39" customWidth="1"/>
    <col min="7" max="7" width="40.7109375" style="34" customWidth="1"/>
    <col min="8" max="8" width="5.28515625" style="34" customWidth="1"/>
    <col min="9" max="9" width="12" style="34" customWidth="1"/>
    <col min="10" max="10" width="40.7109375" style="22" customWidth="1"/>
    <col min="11" max="11" width="5.28515625" customWidth="1"/>
    <col min="12" max="12" width="12.5703125" customWidth="1"/>
    <col min="13" max="23" width="13.7109375" customWidth="1"/>
  </cols>
  <sheetData>
    <row r="1" spans="1:24" ht="25.5" customHeight="1" x14ac:dyDescent="0.25">
      <c r="A1" s="60" t="s">
        <v>113</v>
      </c>
      <c r="B1" s="60"/>
      <c r="C1" s="60"/>
      <c r="D1" s="60"/>
      <c r="E1" s="60"/>
      <c r="F1" s="60"/>
      <c r="G1" s="60"/>
      <c r="H1" s="60"/>
      <c r="I1" s="60"/>
      <c r="J1" s="60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4" x14ac:dyDescent="0.3">
      <c r="C2" s="2"/>
      <c r="D2" s="32"/>
      <c r="E2" s="37"/>
      <c r="F2" s="37"/>
      <c r="G2" s="32"/>
      <c r="H2" s="32"/>
      <c r="I2" s="32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4" ht="21" x14ac:dyDescent="0.35">
      <c r="C3" s="2"/>
      <c r="D3" s="33" t="s">
        <v>87</v>
      </c>
      <c r="E3" s="38"/>
      <c r="F3" s="38"/>
      <c r="G3" s="35" t="s">
        <v>88</v>
      </c>
      <c r="H3" s="35"/>
      <c r="I3" s="35"/>
      <c r="J3" s="36" t="s">
        <v>89</v>
      </c>
    </row>
    <row r="4" spans="1:24" ht="21" x14ac:dyDescent="0.35">
      <c r="C4" s="2"/>
      <c r="D4" s="33"/>
      <c r="E4" s="38"/>
      <c r="F4" s="38"/>
      <c r="G4" s="35"/>
      <c r="H4" s="35"/>
      <c r="I4" s="35"/>
      <c r="J4" s="36"/>
    </row>
    <row r="5" spans="1:24" ht="31.5" x14ac:dyDescent="0.5">
      <c r="A5">
        <v>70111</v>
      </c>
      <c r="B5">
        <v>758111</v>
      </c>
      <c r="C5" s="46" t="s">
        <v>57</v>
      </c>
      <c r="D5" s="40">
        <v>74288</v>
      </c>
      <c r="E5" s="41"/>
      <c r="F5" s="51"/>
      <c r="G5" s="40">
        <v>70240</v>
      </c>
      <c r="H5" s="40"/>
      <c r="I5" s="52"/>
      <c r="J5" s="42">
        <v>73600</v>
      </c>
      <c r="K5" s="15"/>
      <c r="L5" s="5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3"/>
    </row>
    <row r="6" spans="1:24" ht="31.5" x14ac:dyDescent="0.5">
      <c r="A6">
        <v>70120</v>
      </c>
      <c r="B6">
        <v>758112</v>
      </c>
      <c r="C6" s="46" t="s">
        <v>42</v>
      </c>
      <c r="D6" s="40">
        <v>8098</v>
      </c>
      <c r="E6" s="40"/>
      <c r="F6" s="52"/>
      <c r="G6" s="40">
        <v>7030</v>
      </c>
      <c r="H6" s="40"/>
      <c r="I6" s="52"/>
      <c r="J6" s="42">
        <v>8000</v>
      </c>
      <c r="K6" s="15"/>
      <c r="L6" s="55"/>
      <c r="M6" s="15"/>
      <c r="N6" s="15"/>
      <c r="O6" s="15"/>
      <c r="P6" s="15"/>
      <c r="Q6" s="15"/>
      <c r="R6" s="15"/>
      <c r="S6" s="15"/>
      <c r="T6" s="15"/>
      <c r="U6" s="19"/>
      <c r="V6" s="15"/>
      <c r="W6" s="15"/>
    </row>
    <row r="7" spans="1:24" ht="31.5" x14ac:dyDescent="0.5">
      <c r="A7">
        <v>70131</v>
      </c>
      <c r="B7">
        <v>758121</v>
      </c>
      <c r="C7" s="47" t="s">
        <v>43</v>
      </c>
      <c r="D7" s="40">
        <v>1549</v>
      </c>
      <c r="E7" s="40"/>
      <c r="F7" s="52"/>
      <c r="G7" s="40">
        <v>1145</v>
      </c>
      <c r="H7" s="40"/>
      <c r="I7" s="52"/>
      <c r="J7" s="42">
        <v>1200</v>
      </c>
      <c r="K7" s="15"/>
      <c r="L7" s="5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4" ht="31.5" x14ac:dyDescent="0.5">
      <c r="A8">
        <v>70132</v>
      </c>
      <c r="B8">
        <v>758122</v>
      </c>
      <c r="C8" s="47" t="s">
        <v>44</v>
      </c>
      <c r="D8" s="40">
        <v>1011</v>
      </c>
      <c r="E8" s="40"/>
      <c r="F8" s="52"/>
      <c r="G8" s="40">
        <v>1479</v>
      </c>
      <c r="H8" s="40"/>
      <c r="I8" s="52"/>
      <c r="J8" s="42">
        <v>1500</v>
      </c>
      <c r="K8" s="15"/>
      <c r="L8" s="5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4" ht="31.5" x14ac:dyDescent="0.5">
      <c r="A9">
        <v>70151</v>
      </c>
      <c r="B9">
        <v>75821</v>
      </c>
      <c r="C9" s="47" t="s">
        <v>45</v>
      </c>
      <c r="D9" s="40">
        <v>1533</v>
      </c>
      <c r="E9" s="40"/>
      <c r="F9" s="52"/>
      <c r="G9" s="40">
        <v>30</v>
      </c>
      <c r="H9" s="40"/>
      <c r="I9" s="52"/>
      <c r="J9" s="42">
        <v>600</v>
      </c>
      <c r="K9" s="15"/>
      <c r="L9" s="5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4" ht="31.5" x14ac:dyDescent="0.5">
      <c r="A10">
        <v>70152</v>
      </c>
      <c r="B10">
        <v>75822</v>
      </c>
      <c r="C10" s="47" t="s">
        <v>46</v>
      </c>
      <c r="D10" s="40">
        <v>6299</v>
      </c>
      <c r="E10" s="40" t="s">
        <v>93</v>
      </c>
      <c r="F10" s="52"/>
      <c r="G10" s="40">
        <v>742</v>
      </c>
      <c r="H10" s="40"/>
      <c r="I10" s="52"/>
      <c r="J10" s="42"/>
      <c r="K10" s="15"/>
      <c r="L10" s="5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4" ht="31.5" x14ac:dyDescent="0.5">
      <c r="A11">
        <v>701901</v>
      </c>
      <c r="B11">
        <v>701901</v>
      </c>
      <c r="C11" s="47" t="s">
        <v>47</v>
      </c>
      <c r="D11" s="40">
        <v>3790</v>
      </c>
      <c r="E11" s="40"/>
      <c r="F11" s="52"/>
      <c r="G11" s="40">
        <v>2603</v>
      </c>
      <c r="H11" s="40"/>
      <c r="I11" s="52"/>
      <c r="J11" s="42">
        <v>2500</v>
      </c>
      <c r="K11" s="15"/>
      <c r="L11" s="5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4" ht="31.5" x14ac:dyDescent="0.5">
      <c r="A12">
        <v>701902</v>
      </c>
      <c r="C12" s="47" t="s">
        <v>78</v>
      </c>
      <c r="D12" s="40">
        <v>800</v>
      </c>
      <c r="E12" s="40"/>
      <c r="F12" s="52"/>
      <c r="G12" s="40"/>
      <c r="H12" s="40"/>
      <c r="I12" s="52"/>
      <c r="J12" s="42">
        <v>1000</v>
      </c>
      <c r="K12" s="15"/>
      <c r="L12" s="5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4" ht="31.5" x14ac:dyDescent="0.5">
      <c r="A13">
        <v>701905</v>
      </c>
      <c r="B13">
        <v>7019</v>
      </c>
      <c r="C13" s="47" t="s">
        <v>48</v>
      </c>
      <c r="D13" s="40">
        <v>3410</v>
      </c>
      <c r="E13" s="40"/>
      <c r="F13" s="52"/>
      <c r="G13" s="40">
        <v>5363</v>
      </c>
      <c r="H13" s="40"/>
      <c r="I13" s="52"/>
      <c r="J13" s="42">
        <v>1600</v>
      </c>
      <c r="K13" s="15"/>
      <c r="L13" s="5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3"/>
    </row>
    <row r="14" spans="1:24" ht="31.5" x14ac:dyDescent="0.5">
      <c r="B14">
        <v>7019</v>
      </c>
      <c r="C14" s="47" t="s">
        <v>49</v>
      </c>
      <c r="D14" s="40"/>
      <c r="E14" s="40"/>
      <c r="F14" s="52"/>
      <c r="G14" s="40">
        <v>1470</v>
      </c>
      <c r="H14" s="40" t="s">
        <v>93</v>
      </c>
      <c r="I14" s="52"/>
      <c r="J14" s="42"/>
      <c r="K14" s="15"/>
      <c r="L14" s="5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4" ht="31.5" x14ac:dyDescent="0.5">
      <c r="A15">
        <v>701913</v>
      </c>
      <c r="B15">
        <v>701913</v>
      </c>
      <c r="C15" s="47" t="s">
        <v>112</v>
      </c>
      <c r="D15" s="40">
        <v>998</v>
      </c>
      <c r="E15" s="40"/>
      <c r="F15" s="52"/>
      <c r="G15" s="40">
        <v>444</v>
      </c>
      <c r="H15" s="40"/>
      <c r="I15" s="52"/>
      <c r="J15" s="42"/>
      <c r="K15" s="15"/>
      <c r="L15" s="5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4" ht="31.5" x14ac:dyDescent="0.5">
      <c r="A16">
        <v>701912</v>
      </c>
      <c r="B16">
        <v>7019</v>
      </c>
      <c r="C16" s="47" t="s">
        <v>79</v>
      </c>
      <c r="D16" s="40">
        <v>3635</v>
      </c>
      <c r="E16" s="40"/>
      <c r="F16" s="52"/>
      <c r="G16" s="40">
        <v>788</v>
      </c>
      <c r="H16" s="40"/>
      <c r="I16" s="52"/>
      <c r="J16" s="42"/>
      <c r="K16" s="15"/>
      <c r="L16" s="5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6" ht="31.5" x14ac:dyDescent="0.5">
      <c r="B17">
        <v>7019</v>
      </c>
      <c r="C17" s="47" t="s">
        <v>51</v>
      </c>
      <c r="D17" s="40"/>
      <c r="E17" s="40"/>
      <c r="F17" s="52"/>
      <c r="G17" s="40">
        <v>19</v>
      </c>
      <c r="H17" s="40"/>
      <c r="I17" s="52"/>
      <c r="J17" s="42"/>
      <c r="K17" s="15"/>
      <c r="L17" s="5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6" ht="31.5" x14ac:dyDescent="0.5">
      <c r="B18">
        <v>74112</v>
      </c>
      <c r="C18" s="47" t="s">
        <v>52</v>
      </c>
      <c r="D18" s="40"/>
      <c r="E18" s="40"/>
      <c r="F18" s="52"/>
      <c r="G18" s="40">
        <v>3988</v>
      </c>
      <c r="H18" s="40"/>
      <c r="I18" s="52"/>
      <c r="J18" s="42"/>
      <c r="K18" s="15"/>
      <c r="L18" s="5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6" ht="31.5" x14ac:dyDescent="0.5">
      <c r="A19">
        <v>752002</v>
      </c>
      <c r="B19">
        <v>752</v>
      </c>
      <c r="C19" s="47" t="s">
        <v>53</v>
      </c>
      <c r="D19" s="40">
        <v>10697</v>
      </c>
      <c r="E19" s="40"/>
      <c r="F19" s="52"/>
      <c r="G19" s="40">
        <v>2940</v>
      </c>
      <c r="H19" s="40"/>
      <c r="I19" s="52"/>
      <c r="J19" s="42">
        <v>3300</v>
      </c>
      <c r="K19" s="15"/>
      <c r="L19" s="5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6" ht="31.5" x14ac:dyDescent="0.5">
      <c r="B20">
        <v>752</v>
      </c>
      <c r="C20" s="46" t="s">
        <v>54</v>
      </c>
      <c r="D20" s="40"/>
      <c r="E20" s="40"/>
      <c r="F20" s="52"/>
      <c r="G20" s="40">
        <v>8840</v>
      </c>
      <c r="H20" s="40"/>
      <c r="I20" s="52"/>
      <c r="J20" s="42">
        <v>10800</v>
      </c>
      <c r="K20" s="15"/>
      <c r="L20" s="5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6" ht="31.5" x14ac:dyDescent="0.5">
      <c r="B21">
        <v>755</v>
      </c>
      <c r="C21" s="48" t="s">
        <v>55</v>
      </c>
      <c r="D21" s="40">
        <v>4500</v>
      </c>
      <c r="E21" s="40"/>
      <c r="F21" s="52"/>
      <c r="G21" s="40">
        <v>4500</v>
      </c>
      <c r="H21" s="40"/>
      <c r="I21" s="52"/>
      <c r="J21" s="42">
        <v>4500</v>
      </c>
      <c r="K21" s="15"/>
      <c r="L21" s="5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6" ht="31.5" x14ac:dyDescent="0.5">
      <c r="C22" s="48"/>
      <c r="D22" s="40"/>
      <c r="E22" s="40"/>
      <c r="F22" s="52"/>
      <c r="G22" s="40"/>
      <c r="H22" s="40"/>
      <c r="I22" s="52"/>
      <c r="J22" s="42"/>
      <c r="K22" s="15"/>
      <c r="L22" s="5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6" ht="31.5" x14ac:dyDescent="0.5">
      <c r="C23" s="49" t="s">
        <v>15</v>
      </c>
      <c r="D23" s="43">
        <f>SUM(D5:D21)</f>
        <v>120608</v>
      </c>
      <c r="E23" s="40"/>
      <c r="F23" s="52"/>
      <c r="G23" s="43">
        <f>SUM(G5:G21)</f>
        <v>111621</v>
      </c>
      <c r="H23" s="43"/>
      <c r="I23" s="54"/>
      <c r="J23" s="44">
        <f>SUM(J5:J21)</f>
        <v>108600</v>
      </c>
      <c r="K23" s="11"/>
      <c r="L23" s="56"/>
      <c r="M23" s="11"/>
      <c r="N23" s="11"/>
      <c r="O23" s="4"/>
      <c r="P23" s="4"/>
      <c r="Q23" s="4"/>
      <c r="R23" s="4"/>
      <c r="S23" s="4"/>
      <c r="T23" s="4"/>
      <c r="U23" s="11"/>
      <c r="V23" s="11"/>
      <c r="W23" s="11"/>
      <c r="X23" s="3"/>
    </row>
    <row r="24" spans="1:26" ht="31.5" x14ac:dyDescent="0.5">
      <c r="C24" s="46"/>
      <c r="D24" s="40"/>
      <c r="E24" s="41"/>
      <c r="F24" s="51"/>
      <c r="G24" s="40"/>
      <c r="H24" s="40"/>
      <c r="I24" s="52"/>
      <c r="J24" s="42"/>
      <c r="K24" s="3"/>
      <c r="L24" s="5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6" ht="31.5" x14ac:dyDescent="0.5">
      <c r="B25" s="10">
        <v>60</v>
      </c>
      <c r="C25" s="49" t="s">
        <v>13</v>
      </c>
      <c r="D25" s="43">
        <f>SUM(D26:D35)</f>
        <v>18163</v>
      </c>
      <c r="E25" s="45"/>
      <c r="F25" s="53"/>
      <c r="G25" s="43">
        <f>SUM(G26:G35)</f>
        <v>11592</v>
      </c>
      <c r="H25" s="43"/>
      <c r="I25" s="54"/>
      <c r="J25" s="44">
        <f>SUM(J26:J35)</f>
        <v>13400</v>
      </c>
      <c r="K25" s="11"/>
      <c r="L25" s="56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Y25" s="11"/>
      <c r="Z25" s="3"/>
    </row>
    <row r="26" spans="1:26" ht="31.5" x14ac:dyDescent="0.5">
      <c r="B26">
        <v>6011</v>
      </c>
      <c r="C26" s="46" t="s">
        <v>65</v>
      </c>
      <c r="D26" s="40">
        <v>4237</v>
      </c>
      <c r="E26" s="41"/>
      <c r="F26" s="51"/>
      <c r="G26" s="40">
        <v>650</v>
      </c>
      <c r="H26" s="40"/>
      <c r="I26" s="52"/>
      <c r="J26" s="42">
        <v>1100</v>
      </c>
      <c r="K26" s="15"/>
      <c r="L26" s="5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Y26" s="3"/>
    </row>
    <row r="27" spans="1:26" ht="31.5" x14ac:dyDescent="0.5">
      <c r="B27">
        <v>6012</v>
      </c>
      <c r="C27" s="46" t="s">
        <v>108</v>
      </c>
      <c r="D27" s="40">
        <v>5976</v>
      </c>
      <c r="E27" s="41" t="s">
        <v>92</v>
      </c>
      <c r="F27" s="51"/>
      <c r="G27" s="40">
        <v>216</v>
      </c>
      <c r="H27" s="40"/>
      <c r="I27" s="52"/>
      <c r="J27" s="42">
        <v>1300</v>
      </c>
      <c r="K27" s="15"/>
      <c r="L27" s="5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Y27" s="3"/>
    </row>
    <row r="28" spans="1:26" ht="31.5" x14ac:dyDescent="0.5">
      <c r="B28">
        <v>6015</v>
      </c>
      <c r="C28" s="46" t="s">
        <v>40</v>
      </c>
      <c r="D28" s="40">
        <v>205</v>
      </c>
      <c r="E28" s="41"/>
      <c r="F28" s="51"/>
      <c r="G28" s="40"/>
      <c r="H28" s="40"/>
      <c r="I28" s="52"/>
      <c r="J28" s="42"/>
      <c r="K28" s="15"/>
      <c r="L28" s="5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Y28" s="3"/>
    </row>
    <row r="29" spans="1:26" ht="31.5" x14ac:dyDescent="0.5">
      <c r="B29">
        <v>60611</v>
      </c>
      <c r="C29" s="46" t="s">
        <v>17</v>
      </c>
      <c r="D29" s="40">
        <v>1063</v>
      </c>
      <c r="E29" s="41"/>
      <c r="F29" s="51"/>
      <c r="G29" s="40">
        <v>1541</v>
      </c>
      <c r="H29" s="40"/>
      <c r="I29" s="52"/>
      <c r="J29" s="42">
        <v>1300</v>
      </c>
      <c r="K29" s="15"/>
      <c r="L29" s="5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6" ht="31.5" x14ac:dyDescent="0.5">
      <c r="B30">
        <v>60612</v>
      </c>
      <c r="C30" s="46" t="s">
        <v>19</v>
      </c>
      <c r="D30" s="40">
        <v>4347</v>
      </c>
      <c r="E30" s="41"/>
      <c r="F30" s="51"/>
      <c r="G30" s="40">
        <v>5465</v>
      </c>
      <c r="H30" s="40"/>
      <c r="I30" s="52"/>
      <c r="J30" s="42">
        <v>5600</v>
      </c>
      <c r="K30" s="15"/>
      <c r="L30" s="5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6" ht="31.5" x14ac:dyDescent="0.5">
      <c r="B31">
        <v>60613</v>
      </c>
      <c r="C31" s="46" t="s">
        <v>18</v>
      </c>
      <c r="D31" s="40">
        <v>2145</v>
      </c>
      <c r="E31" s="41"/>
      <c r="F31" s="51"/>
      <c r="G31" s="40">
        <v>1411</v>
      </c>
      <c r="H31" s="40"/>
      <c r="I31" s="52"/>
      <c r="J31" s="42">
        <v>1600</v>
      </c>
      <c r="K31" s="15"/>
      <c r="L31" s="5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Y31" s="3"/>
    </row>
    <row r="32" spans="1:26" ht="31.5" x14ac:dyDescent="0.5">
      <c r="B32">
        <v>60633</v>
      </c>
      <c r="C32" s="46" t="s">
        <v>58</v>
      </c>
      <c r="D32" s="40">
        <f>123+67</f>
        <v>190</v>
      </c>
      <c r="E32" s="41"/>
      <c r="F32" s="51"/>
      <c r="G32" s="40">
        <v>125</v>
      </c>
      <c r="H32" s="40"/>
      <c r="I32" s="52"/>
      <c r="J32" s="42">
        <v>400</v>
      </c>
      <c r="K32" s="15"/>
      <c r="L32" s="5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Y32" s="3"/>
    </row>
    <row r="33" spans="1:25" ht="31.5" x14ac:dyDescent="0.5">
      <c r="B33">
        <v>6064</v>
      </c>
      <c r="C33" s="46" t="s">
        <v>97</v>
      </c>
      <c r="D33" s="40"/>
      <c r="E33" s="41"/>
      <c r="F33" s="51"/>
      <c r="G33" s="40">
        <v>488</v>
      </c>
      <c r="H33" s="40"/>
      <c r="I33" s="52"/>
      <c r="J33" s="42">
        <v>800</v>
      </c>
      <c r="K33" s="15"/>
      <c r="L33" s="5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Y33" s="3"/>
    </row>
    <row r="34" spans="1:25" ht="31.5" x14ac:dyDescent="0.5">
      <c r="B34">
        <v>6065</v>
      </c>
      <c r="C34" s="46" t="s">
        <v>98</v>
      </c>
      <c r="D34" s="40"/>
      <c r="E34" s="41"/>
      <c r="F34" s="51"/>
      <c r="G34" s="40">
        <v>402</v>
      </c>
      <c r="H34" s="40"/>
      <c r="I34" s="52"/>
      <c r="J34" s="42">
        <v>500</v>
      </c>
      <c r="K34" s="15"/>
      <c r="L34" s="5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Y34" s="3"/>
    </row>
    <row r="35" spans="1:25" ht="31.5" x14ac:dyDescent="0.5">
      <c r="B35">
        <v>6068</v>
      </c>
      <c r="C35" s="46" t="s">
        <v>114</v>
      </c>
      <c r="D35" s="40"/>
      <c r="E35" s="41"/>
      <c r="F35" s="51"/>
      <c r="G35" s="40">
        <v>1294</v>
      </c>
      <c r="H35" s="40"/>
      <c r="I35" s="52"/>
      <c r="J35" s="42">
        <v>800</v>
      </c>
      <c r="K35" s="15"/>
      <c r="L35" s="5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5" ht="31.5" x14ac:dyDescent="0.5">
      <c r="C36" s="46"/>
      <c r="D36" s="40"/>
      <c r="E36" s="41"/>
      <c r="F36" s="51"/>
      <c r="G36" s="40"/>
      <c r="H36" s="40"/>
      <c r="I36" s="52"/>
      <c r="J36" s="42"/>
      <c r="K36" s="15"/>
      <c r="L36" s="5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5" ht="31.5" x14ac:dyDescent="0.5">
      <c r="B37" s="8">
        <v>61</v>
      </c>
      <c r="C37" s="49" t="s">
        <v>14</v>
      </c>
      <c r="D37" s="43">
        <f>SUM(D39:D46)</f>
        <v>5698</v>
      </c>
      <c r="E37" s="45"/>
      <c r="F37" s="53"/>
      <c r="G37" s="43">
        <f>SUM(G39:G46)</f>
        <v>16003</v>
      </c>
      <c r="H37" s="43"/>
      <c r="I37" s="54"/>
      <c r="J37" s="44">
        <f>SUM(J39:J46)</f>
        <v>7000</v>
      </c>
      <c r="K37" s="11"/>
      <c r="L37" s="56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5" ht="31.5" x14ac:dyDescent="0.5">
      <c r="B38" s="8"/>
      <c r="C38" s="49"/>
      <c r="D38" s="43"/>
      <c r="E38" s="45"/>
      <c r="F38" s="53"/>
      <c r="G38" s="43"/>
      <c r="H38" s="43"/>
      <c r="I38" s="54"/>
      <c r="J38" s="44"/>
      <c r="K38" s="11"/>
      <c r="L38" s="56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5" ht="31.5" x14ac:dyDescent="0.5">
      <c r="B39">
        <v>6143</v>
      </c>
      <c r="C39" s="46" t="s">
        <v>59</v>
      </c>
      <c r="D39" s="40"/>
      <c r="E39" s="41"/>
      <c r="F39" s="51"/>
      <c r="G39" s="40">
        <v>57</v>
      </c>
      <c r="H39" s="40"/>
      <c r="I39" s="52"/>
      <c r="J39" s="42"/>
      <c r="K39" s="15"/>
      <c r="L39" s="5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5" ht="31.5" x14ac:dyDescent="0.5">
      <c r="B40">
        <v>615</v>
      </c>
      <c r="C40" s="46" t="s">
        <v>82</v>
      </c>
      <c r="D40" s="40">
        <v>3023</v>
      </c>
      <c r="E40" s="41"/>
      <c r="F40" s="51"/>
      <c r="G40" s="40">
        <v>8697</v>
      </c>
      <c r="H40" s="40"/>
      <c r="I40" s="52"/>
      <c r="J40" s="42">
        <v>2000</v>
      </c>
      <c r="K40" s="15"/>
      <c r="L40" s="5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5" ht="31.5" x14ac:dyDescent="0.5">
      <c r="A41">
        <v>6155</v>
      </c>
      <c r="B41">
        <v>6155</v>
      </c>
      <c r="C41" s="46" t="s">
        <v>81</v>
      </c>
      <c r="D41" s="40">
        <f>295-456</f>
        <v>-161</v>
      </c>
      <c r="E41" s="41"/>
      <c r="F41" s="51"/>
      <c r="G41" s="40"/>
      <c r="H41" s="40"/>
      <c r="I41" s="52"/>
      <c r="J41" s="42"/>
      <c r="K41" s="15"/>
      <c r="L41" s="5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5" ht="31.5" x14ac:dyDescent="0.5">
      <c r="B42">
        <v>61563</v>
      </c>
      <c r="C42" s="46" t="s">
        <v>99</v>
      </c>
      <c r="D42" s="40">
        <v>995</v>
      </c>
      <c r="E42" s="41"/>
      <c r="F42" s="51"/>
      <c r="G42" s="40">
        <v>1045</v>
      </c>
      <c r="H42" s="40"/>
      <c r="I42" s="52"/>
      <c r="J42" s="42">
        <v>1200</v>
      </c>
      <c r="K42" s="15"/>
      <c r="L42" s="5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5" ht="31.5" x14ac:dyDescent="0.5">
      <c r="B43">
        <v>61564</v>
      </c>
      <c r="C43" s="46" t="s">
        <v>96</v>
      </c>
      <c r="D43" s="40">
        <v>1122</v>
      </c>
      <c r="E43" s="41"/>
      <c r="F43" s="51"/>
      <c r="G43" s="40">
        <v>3974</v>
      </c>
      <c r="H43" s="40"/>
      <c r="I43" s="52"/>
      <c r="J43" s="42">
        <v>3000</v>
      </c>
      <c r="K43" s="15"/>
      <c r="L43" s="5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5" ht="31.5" x14ac:dyDescent="0.5">
      <c r="B44">
        <v>61565</v>
      </c>
      <c r="C44" s="46" t="s">
        <v>80</v>
      </c>
      <c r="D44" s="40">
        <v>83</v>
      </c>
      <c r="E44" s="41"/>
      <c r="F44" s="51"/>
      <c r="G44" s="40"/>
      <c r="H44" s="40"/>
      <c r="I44" s="52"/>
      <c r="J44" s="42"/>
      <c r="K44" s="15"/>
      <c r="L44" s="5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5" ht="31.5" x14ac:dyDescent="0.5">
      <c r="B45">
        <v>6181</v>
      </c>
      <c r="C45" s="46" t="s">
        <v>90</v>
      </c>
      <c r="D45" s="40">
        <v>336</v>
      </c>
      <c r="E45" s="41"/>
      <c r="F45" s="51"/>
      <c r="G45" s="40">
        <v>274</v>
      </c>
      <c r="H45" s="40"/>
      <c r="I45" s="52"/>
      <c r="J45" s="42">
        <v>300</v>
      </c>
      <c r="K45" s="15"/>
      <c r="L45" s="5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5" ht="31.5" x14ac:dyDescent="0.5">
      <c r="B46">
        <v>6185</v>
      </c>
      <c r="C46" s="46" t="s">
        <v>91</v>
      </c>
      <c r="D46" s="40">
        <v>300</v>
      </c>
      <c r="E46" s="41"/>
      <c r="F46" s="51"/>
      <c r="G46" s="40">
        <v>1956</v>
      </c>
      <c r="H46" s="40" t="s">
        <v>92</v>
      </c>
      <c r="I46" s="52"/>
      <c r="J46" s="42">
        <v>500</v>
      </c>
      <c r="K46" s="15"/>
      <c r="L46" s="5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5" ht="31.5" x14ac:dyDescent="0.5">
      <c r="C47" s="49"/>
      <c r="D47" s="43"/>
      <c r="E47" s="45"/>
      <c r="F47" s="53"/>
      <c r="G47" s="43"/>
      <c r="H47" s="43"/>
      <c r="I47" s="54"/>
      <c r="J47" s="42"/>
      <c r="K47" s="15"/>
      <c r="L47" s="5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5" ht="31.5" x14ac:dyDescent="0.5">
      <c r="C48" s="49"/>
      <c r="D48" s="43"/>
      <c r="E48" s="45"/>
      <c r="F48" s="53"/>
      <c r="G48" s="43"/>
      <c r="H48" s="43"/>
      <c r="I48" s="54"/>
      <c r="J48" s="42"/>
      <c r="K48" s="15"/>
      <c r="L48" s="5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2:23" ht="31.5" x14ac:dyDescent="0.5">
      <c r="B49" s="10">
        <v>62</v>
      </c>
      <c r="C49" s="49" t="s">
        <v>36</v>
      </c>
      <c r="D49" s="43">
        <f>SUM(D51:D57)</f>
        <v>8571</v>
      </c>
      <c r="E49" s="45"/>
      <c r="F49" s="53"/>
      <c r="G49" s="43">
        <f>SUM(G51:G57)</f>
        <v>4352</v>
      </c>
      <c r="H49" s="43"/>
      <c r="I49" s="54"/>
      <c r="J49" s="44">
        <f>SUM(J52:J58)</f>
        <v>3200</v>
      </c>
      <c r="K49" s="11"/>
      <c r="L49" s="56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2:23" ht="31.5" x14ac:dyDescent="0.5">
      <c r="B50" s="10"/>
      <c r="C50" s="49"/>
      <c r="D50" s="43"/>
      <c r="E50" s="45"/>
      <c r="F50" s="53"/>
      <c r="G50" s="43"/>
      <c r="H50" s="43"/>
      <c r="I50" s="54"/>
      <c r="J50" s="44"/>
      <c r="K50" s="11"/>
      <c r="L50" s="56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2:23" ht="31.5" x14ac:dyDescent="0.5">
      <c r="B51" s="10">
        <v>6231</v>
      </c>
      <c r="C51" s="46" t="s">
        <v>83</v>
      </c>
      <c r="D51" s="40">
        <v>4587</v>
      </c>
      <c r="E51" s="41"/>
      <c r="F51" s="51"/>
      <c r="G51" s="43"/>
      <c r="H51" s="43"/>
      <c r="I51" s="54"/>
      <c r="J51" s="44"/>
      <c r="K51" s="11"/>
      <c r="L51" s="56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2:23" ht="31.5" x14ac:dyDescent="0.5">
      <c r="B52">
        <v>6251</v>
      </c>
      <c r="C52" s="46" t="s">
        <v>100</v>
      </c>
      <c r="D52" s="40">
        <v>1205</v>
      </c>
      <c r="E52" s="41"/>
      <c r="F52" s="51"/>
      <c r="G52" s="40">
        <v>1789</v>
      </c>
      <c r="H52" s="40"/>
      <c r="I52" s="52"/>
      <c r="J52" s="42">
        <v>1400</v>
      </c>
      <c r="K52" s="15"/>
      <c r="L52" s="5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2:23" ht="31.5" x14ac:dyDescent="0.5">
      <c r="B53">
        <v>6252</v>
      </c>
      <c r="C53" s="46" t="s">
        <v>60</v>
      </c>
      <c r="D53" s="40">
        <v>151</v>
      </c>
      <c r="E53" s="41"/>
      <c r="F53" s="51"/>
      <c r="G53" s="40"/>
      <c r="H53" s="40"/>
      <c r="I53" s="52"/>
      <c r="J53" s="42">
        <v>300</v>
      </c>
      <c r="K53" s="15"/>
      <c r="L53" s="5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2:23" ht="31.5" x14ac:dyDescent="0.5">
      <c r="B54">
        <v>6257</v>
      </c>
      <c r="C54" s="46" t="s">
        <v>101</v>
      </c>
      <c r="D54" s="40">
        <f>315+175</f>
        <v>490</v>
      </c>
      <c r="E54" s="41"/>
      <c r="F54" s="51"/>
      <c r="G54" s="40">
        <v>261</v>
      </c>
      <c r="H54" s="40"/>
      <c r="I54" s="52"/>
      <c r="J54" s="42">
        <v>100</v>
      </c>
      <c r="K54" s="15"/>
      <c r="L54" s="5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2:23" ht="31.5" x14ac:dyDescent="0.5">
      <c r="B55">
        <v>6263</v>
      </c>
      <c r="C55" s="46" t="s">
        <v>102</v>
      </c>
      <c r="D55" s="40">
        <v>1544</v>
      </c>
      <c r="E55" s="41"/>
      <c r="F55" s="51"/>
      <c r="G55" s="40">
        <v>1687</v>
      </c>
      <c r="H55" s="40"/>
      <c r="I55" s="52"/>
      <c r="J55" s="42">
        <v>800</v>
      </c>
      <c r="K55" s="15"/>
      <c r="L55" s="5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2:23" ht="31.5" x14ac:dyDescent="0.5">
      <c r="B56">
        <v>6265</v>
      </c>
      <c r="C56" s="46" t="s">
        <v>103</v>
      </c>
      <c r="D56" s="40">
        <v>492</v>
      </c>
      <c r="E56" s="41"/>
      <c r="F56" s="51"/>
      <c r="G56" s="40">
        <v>497</v>
      </c>
      <c r="H56" s="40"/>
      <c r="I56" s="52"/>
      <c r="J56" s="42">
        <v>500</v>
      </c>
      <c r="K56" s="15"/>
      <c r="L56" s="5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2:23" ht="31.5" x14ac:dyDescent="0.5">
      <c r="B57">
        <v>627</v>
      </c>
      <c r="C57" s="46" t="s">
        <v>104</v>
      </c>
      <c r="D57" s="40">
        <v>102</v>
      </c>
      <c r="E57" s="41"/>
      <c r="F57" s="51"/>
      <c r="G57" s="40">
        <v>118</v>
      </c>
      <c r="H57" s="40"/>
      <c r="I57" s="52"/>
      <c r="J57" s="42">
        <v>100</v>
      </c>
      <c r="K57" s="15"/>
      <c r="L57" s="5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2:23" ht="31.5" x14ac:dyDescent="0.5">
      <c r="C58" s="49"/>
      <c r="D58" s="43"/>
      <c r="E58" s="45"/>
      <c r="F58" s="53"/>
      <c r="G58" s="43"/>
      <c r="H58" s="43"/>
      <c r="I58" s="54"/>
      <c r="J58" s="42"/>
      <c r="K58" s="15"/>
      <c r="L58" s="5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2:23" ht="31.5" x14ac:dyDescent="0.5">
      <c r="B59" s="10">
        <v>63</v>
      </c>
      <c r="C59" s="49" t="s">
        <v>85</v>
      </c>
      <c r="D59" s="43">
        <f>SUM(D60)</f>
        <v>157</v>
      </c>
      <c r="E59" s="45"/>
      <c r="F59" s="53"/>
      <c r="G59" s="43"/>
      <c r="H59" s="43"/>
      <c r="I59" s="54"/>
      <c r="J59" s="42"/>
      <c r="K59" s="15"/>
      <c r="L59" s="5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2:23" ht="31.5" x14ac:dyDescent="0.5">
      <c r="B60">
        <v>63512</v>
      </c>
      <c r="C60" s="46" t="s">
        <v>84</v>
      </c>
      <c r="D60" s="43">
        <v>157</v>
      </c>
      <c r="E60" s="45"/>
      <c r="F60" s="53"/>
      <c r="G60" s="43"/>
      <c r="H60" s="43"/>
      <c r="I60" s="54"/>
      <c r="J60" s="42"/>
      <c r="K60" s="15"/>
      <c r="L60" s="5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2:23" ht="31.5" x14ac:dyDescent="0.5">
      <c r="C61" s="46"/>
      <c r="D61" s="43"/>
      <c r="E61" s="45"/>
      <c r="F61" s="53"/>
      <c r="G61" s="43"/>
      <c r="H61" s="43"/>
      <c r="I61" s="54"/>
      <c r="J61" s="42"/>
      <c r="K61" s="15"/>
      <c r="L61" s="5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2:23" ht="31.5" x14ac:dyDescent="0.5">
      <c r="B62" s="10">
        <v>64</v>
      </c>
      <c r="C62" s="49" t="s">
        <v>38</v>
      </c>
      <c r="D62" s="43">
        <f>SUM(D63)</f>
        <v>1348</v>
      </c>
      <c r="E62" s="45"/>
      <c r="F62" s="53"/>
      <c r="G62" s="43">
        <f>SUM(G63)</f>
        <v>797</v>
      </c>
      <c r="H62" s="43"/>
      <c r="I62" s="54"/>
      <c r="J62" s="42"/>
      <c r="K62" s="11"/>
      <c r="L62" s="56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2:23" ht="31.5" x14ac:dyDescent="0.5">
      <c r="B63">
        <v>64112</v>
      </c>
      <c r="C63" s="46" t="s">
        <v>31</v>
      </c>
      <c r="D63" s="43">
        <v>1348</v>
      </c>
      <c r="E63" s="45"/>
      <c r="F63" s="53"/>
      <c r="G63" s="43">
        <v>797</v>
      </c>
      <c r="H63" s="43"/>
      <c r="I63" s="54"/>
      <c r="J63" s="42"/>
      <c r="K63" s="15"/>
      <c r="L63" s="5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2:23" ht="31.5" x14ac:dyDescent="0.5">
      <c r="C64" s="49"/>
      <c r="D64" s="43"/>
      <c r="E64" s="45"/>
      <c r="F64" s="53"/>
      <c r="G64" s="43"/>
      <c r="H64" s="43"/>
      <c r="I64" s="54"/>
      <c r="J64" s="42"/>
      <c r="K64" s="3"/>
      <c r="L64" s="57"/>
      <c r="M64" s="3"/>
      <c r="N64" s="3"/>
      <c r="O64" s="15"/>
      <c r="P64" s="15"/>
      <c r="Q64" s="15"/>
      <c r="R64" s="15"/>
      <c r="S64" s="15"/>
      <c r="T64" s="15"/>
      <c r="U64" s="15"/>
      <c r="V64" s="15"/>
      <c r="W64" s="15"/>
    </row>
    <row r="65" spans="2:25" ht="31.5" x14ac:dyDescent="0.5">
      <c r="B65" s="10">
        <v>65</v>
      </c>
      <c r="C65" s="49" t="s">
        <v>39</v>
      </c>
      <c r="D65" s="43">
        <f>SUM(D66:D68)</f>
        <v>85284</v>
      </c>
      <c r="E65" s="45"/>
      <c r="F65" s="53"/>
      <c r="G65" s="43">
        <f>SUM(G66:G69)</f>
        <v>84147</v>
      </c>
      <c r="H65" s="43"/>
      <c r="I65" s="54"/>
      <c r="J65" s="44">
        <f>SUM(J66:J67)</f>
        <v>85000</v>
      </c>
      <c r="K65" s="11"/>
      <c r="L65" s="56"/>
      <c r="M65" s="11"/>
      <c r="N65" s="11"/>
      <c r="O65" s="11"/>
      <c r="P65" s="11"/>
      <c r="Q65" s="11"/>
      <c r="R65" s="11"/>
      <c r="S65" s="11"/>
      <c r="T65" s="4"/>
      <c r="U65" s="11"/>
      <c r="V65" s="11"/>
      <c r="W65" s="11"/>
    </row>
    <row r="66" spans="2:25" ht="31.5" x14ac:dyDescent="0.5">
      <c r="B66">
        <v>6561</v>
      </c>
      <c r="C66" s="46" t="s">
        <v>107</v>
      </c>
      <c r="D66" s="40">
        <v>2300</v>
      </c>
      <c r="E66" s="41"/>
      <c r="F66" s="51"/>
      <c r="G66" s="40">
        <v>450</v>
      </c>
      <c r="H66" s="40"/>
      <c r="I66" s="52"/>
      <c r="J66" s="42">
        <v>1000</v>
      </c>
      <c r="K66" s="15"/>
      <c r="L66" s="5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2:25" ht="31.5" x14ac:dyDescent="0.5">
      <c r="B67">
        <v>657112</v>
      </c>
      <c r="C67" s="46" t="s">
        <v>105</v>
      </c>
      <c r="D67" s="43">
        <v>82899</v>
      </c>
      <c r="E67" s="45"/>
      <c r="F67" s="53"/>
      <c r="G67" s="43">
        <v>83255</v>
      </c>
      <c r="H67" s="43"/>
      <c r="I67" s="54"/>
      <c r="J67" s="42">
        <v>84000</v>
      </c>
      <c r="K67" s="15"/>
      <c r="L67" s="5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2:25" ht="31.5" x14ac:dyDescent="0.5">
      <c r="B68">
        <v>657310</v>
      </c>
      <c r="C68" s="46" t="s">
        <v>106</v>
      </c>
      <c r="D68" s="43">
        <v>85</v>
      </c>
      <c r="E68" s="45"/>
      <c r="F68" s="53"/>
      <c r="G68" s="43">
        <v>96</v>
      </c>
      <c r="H68" s="43"/>
      <c r="I68" s="54"/>
      <c r="J68" s="42"/>
      <c r="K68" s="15"/>
      <c r="L68" s="5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2:25" ht="31.5" x14ac:dyDescent="0.5">
      <c r="B69">
        <v>6581</v>
      </c>
      <c r="C69" s="46" t="s">
        <v>61</v>
      </c>
      <c r="D69" s="43"/>
      <c r="E69" s="45"/>
      <c r="F69" s="53"/>
      <c r="G69" s="43">
        <v>346</v>
      </c>
      <c r="H69" s="43"/>
      <c r="I69" s="54"/>
      <c r="J69" s="42"/>
      <c r="K69" s="15"/>
      <c r="L69" s="5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2:25" ht="31.5" x14ac:dyDescent="0.5">
      <c r="C70" s="49"/>
      <c r="D70" s="43"/>
      <c r="E70" s="45"/>
      <c r="F70" s="53"/>
      <c r="G70" s="43"/>
      <c r="H70" s="43"/>
      <c r="I70" s="54"/>
      <c r="J70" s="42"/>
      <c r="K70" s="15"/>
      <c r="L70" s="5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2:25" ht="31.5" x14ac:dyDescent="0.5">
      <c r="B71" s="10">
        <v>66</v>
      </c>
      <c r="C71" s="49" t="s">
        <v>33</v>
      </c>
      <c r="D71" s="43"/>
      <c r="E71" s="45"/>
      <c r="F71" s="53"/>
      <c r="G71" s="43"/>
      <c r="H71" s="43"/>
      <c r="I71" s="54"/>
      <c r="J71" s="42"/>
      <c r="K71" s="11"/>
      <c r="L71" s="56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2:25" ht="31.5" x14ac:dyDescent="0.5">
      <c r="B72">
        <v>668</v>
      </c>
      <c r="C72" s="49" t="s">
        <v>111</v>
      </c>
      <c r="D72" s="43"/>
      <c r="E72" s="45"/>
      <c r="F72" s="53"/>
      <c r="G72" s="43"/>
      <c r="H72" s="43"/>
      <c r="I72" s="54"/>
      <c r="J72" s="42"/>
      <c r="K72" s="15"/>
      <c r="L72" s="5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2:25" ht="31.5" x14ac:dyDescent="0.5">
      <c r="C73" s="46"/>
      <c r="D73" s="40"/>
      <c r="E73" s="41"/>
      <c r="F73" s="51"/>
      <c r="G73" s="40"/>
      <c r="H73" s="40"/>
      <c r="I73" s="52"/>
      <c r="J73" s="42"/>
      <c r="K73" s="15"/>
      <c r="L73" s="5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2:25" s="9" customFormat="1" ht="31.5" x14ac:dyDescent="0.5">
      <c r="C74" s="49" t="s">
        <v>16</v>
      </c>
      <c r="D74" s="43">
        <f>D65+D62+D59+D37+D25+D49</f>
        <v>119221</v>
      </c>
      <c r="E74" s="45"/>
      <c r="F74" s="53"/>
      <c r="G74" s="43">
        <f>G65+G62+G59+G37+G25+G49</f>
        <v>116891</v>
      </c>
      <c r="H74" s="43"/>
      <c r="I74" s="54"/>
      <c r="J74" s="44">
        <f>J25+J37+J49+J62+J65+J71+J72</f>
        <v>108600</v>
      </c>
      <c r="K74" s="11"/>
      <c r="L74" s="56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Y74" s="14"/>
    </row>
    <row r="75" spans="2:25" ht="31.5" x14ac:dyDescent="0.5">
      <c r="C75" s="46"/>
      <c r="D75" s="40"/>
      <c r="E75" s="41"/>
      <c r="F75" s="51"/>
      <c r="G75" s="40"/>
      <c r="H75" s="40"/>
      <c r="I75" s="52"/>
      <c r="J75" s="42"/>
      <c r="K75" s="15"/>
      <c r="L75" s="5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2:25" ht="31.5" x14ac:dyDescent="0.5">
      <c r="C76" s="50" t="s">
        <v>86</v>
      </c>
      <c r="D76" s="43">
        <f>D23-D74</f>
        <v>1387</v>
      </c>
      <c r="E76" s="45"/>
      <c r="F76" s="53"/>
      <c r="G76" s="43">
        <f>G23-G74</f>
        <v>-5270</v>
      </c>
      <c r="H76" s="43"/>
      <c r="I76" s="54"/>
      <c r="J76" s="42"/>
      <c r="K76" s="11"/>
      <c r="L76" s="56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Y76" s="2"/>
    </row>
    <row r="77" spans="2:25" ht="31.5" x14ac:dyDescent="0.5">
      <c r="C77" s="50"/>
      <c r="D77" s="43"/>
      <c r="E77" s="45"/>
      <c r="F77" s="53"/>
      <c r="G77" s="43"/>
      <c r="H77" s="43"/>
      <c r="I77" s="54"/>
      <c r="J77" s="42"/>
      <c r="K77" s="11"/>
      <c r="L77" s="56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Y77" s="2"/>
    </row>
    <row r="78" spans="2:25" ht="31.5" x14ac:dyDescent="0.5">
      <c r="C78" s="46"/>
      <c r="D78" s="40" t="s">
        <v>109</v>
      </c>
      <c r="E78" s="41" t="s">
        <v>93</v>
      </c>
      <c r="F78" s="51"/>
      <c r="G78" s="40" t="s">
        <v>95</v>
      </c>
      <c r="H78" s="40" t="s">
        <v>93</v>
      </c>
      <c r="I78" s="52"/>
      <c r="J78" s="42"/>
      <c r="K78" s="3"/>
      <c r="L78" s="57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5" ht="31.5" x14ac:dyDescent="0.5">
      <c r="C79" s="46"/>
      <c r="D79" s="40" t="s">
        <v>110</v>
      </c>
      <c r="E79" s="41" t="s">
        <v>92</v>
      </c>
      <c r="F79" s="51"/>
      <c r="G79" s="40" t="s">
        <v>94</v>
      </c>
      <c r="H79" s="40" t="s">
        <v>92</v>
      </c>
      <c r="I79" s="52"/>
      <c r="J79" s="42"/>
      <c r="K79" s="3"/>
      <c r="L79" s="58"/>
    </row>
    <row r="80" spans="2:25" x14ac:dyDescent="0.3">
      <c r="Q80" s="3"/>
      <c r="U80" s="3"/>
    </row>
  </sheetData>
  <mergeCells count="1">
    <mergeCell ref="A1:J1"/>
  </mergeCells>
  <printOptions gridLines="1"/>
  <pageMargins left="0.11811023622047245" right="0.19685039370078741" top="0.15748031496062992" bottom="0.15748031496062992" header="0.31496062992125984" footer="0.31496062992125984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topLeftCell="A39" zoomScale="75" zoomScaleNormal="75" workbookViewId="0">
      <selection activeCell="E23" sqref="E23"/>
    </sheetView>
  </sheetViews>
  <sheetFormatPr baseColWidth="10" defaultRowHeight="15" x14ac:dyDescent="0.25"/>
  <cols>
    <col min="1" max="1" width="7.85546875" customWidth="1"/>
    <col min="2" max="2" width="30.85546875" customWidth="1"/>
    <col min="3" max="3" width="11.42578125" style="3" customWidth="1"/>
    <col min="4" max="16" width="13.7109375" customWidth="1"/>
  </cols>
  <sheetData>
    <row r="1" spans="1:17" ht="25.5" customHeight="1" x14ac:dyDescent="0.25">
      <c r="A1" s="61" t="s">
        <v>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7" x14ac:dyDescent="0.25">
      <c r="B2" s="2"/>
      <c r="D2" s="16" t="s">
        <v>0</v>
      </c>
      <c r="E2" s="16" t="s">
        <v>1</v>
      </c>
      <c r="F2" s="16" t="s">
        <v>2</v>
      </c>
      <c r="G2" s="16" t="s">
        <v>3</v>
      </c>
      <c r="H2" s="16" t="s">
        <v>4</v>
      </c>
      <c r="I2" s="16" t="s">
        <v>5</v>
      </c>
      <c r="J2" s="16" t="s">
        <v>6</v>
      </c>
      <c r="K2" s="16" t="s">
        <v>7</v>
      </c>
      <c r="L2" s="16" t="s">
        <v>8</v>
      </c>
      <c r="M2" s="16" t="s">
        <v>9</v>
      </c>
      <c r="N2" s="16" t="s">
        <v>10</v>
      </c>
      <c r="O2" s="16" t="s">
        <v>11</v>
      </c>
      <c r="P2" s="16" t="s">
        <v>12</v>
      </c>
    </row>
    <row r="3" spans="1:17" x14ac:dyDescent="0.25">
      <c r="B3" s="2" t="s">
        <v>64</v>
      </c>
      <c r="C3" s="20">
        <v>2612.44</v>
      </c>
    </row>
    <row r="4" spans="1:17" ht="15.75" x14ac:dyDescent="0.25">
      <c r="A4">
        <v>758111</v>
      </c>
      <c r="B4" s="13" t="s">
        <v>57</v>
      </c>
      <c r="C4" s="3">
        <v>73600</v>
      </c>
      <c r="D4" s="15">
        <v>7000</v>
      </c>
      <c r="E4" s="15">
        <v>7000</v>
      </c>
      <c r="F4" s="15">
        <v>7000</v>
      </c>
      <c r="G4" s="15">
        <v>7000</v>
      </c>
      <c r="H4" s="15">
        <v>7000</v>
      </c>
      <c r="I4" s="15">
        <v>7000</v>
      </c>
      <c r="J4" s="15">
        <v>300</v>
      </c>
      <c r="K4" s="15">
        <v>300</v>
      </c>
      <c r="L4" s="15">
        <v>7000</v>
      </c>
      <c r="M4" s="15">
        <v>8000</v>
      </c>
      <c r="N4" s="15">
        <v>8000</v>
      </c>
      <c r="O4" s="15">
        <v>8000</v>
      </c>
      <c r="P4" s="15">
        <f>SUM(D4:O4)</f>
        <v>73600</v>
      </c>
      <c r="Q4" s="3"/>
    </row>
    <row r="5" spans="1:17" ht="15.75" x14ac:dyDescent="0.25">
      <c r="A5">
        <v>758112</v>
      </c>
      <c r="B5" t="s">
        <v>42</v>
      </c>
      <c r="C5" s="3">
        <v>8000</v>
      </c>
      <c r="D5" s="15">
        <v>800</v>
      </c>
      <c r="E5" s="15">
        <v>800</v>
      </c>
      <c r="F5" s="15">
        <v>800</v>
      </c>
      <c r="G5" s="15">
        <v>800</v>
      </c>
      <c r="H5" s="15">
        <v>800</v>
      </c>
      <c r="I5" s="15">
        <v>800</v>
      </c>
      <c r="J5" s="15"/>
      <c r="K5" s="15"/>
      <c r="L5" s="15">
        <v>800</v>
      </c>
      <c r="M5" s="15">
        <v>800</v>
      </c>
      <c r="N5" s="19">
        <v>800</v>
      </c>
      <c r="O5" s="15">
        <v>800</v>
      </c>
      <c r="P5" s="15">
        <f t="shared" ref="P5:P19" si="0">SUM(D5:O5)</f>
        <v>8000</v>
      </c>
    </row>
    <row r="6" spans="1:17" ht="15.75" x14ac:dyDescent="0.25">
      <c r="A6">
        <v>758121</v>
      </c>
      <c r="B6" s="5" t="s">
        <v>43</v>
      </c>
      <c r="C6" s="3">
        <v>1200</v>
      </c>
      <c r="D6" s="15">
        <v>100</v>
      </c>
      <c r="E6" s="15">
        <v>100</v>
      </c>
      <c r="F6" s="15">
        <v>100</v>
      </c>
      <c r="G6" s="15">
        <v>100</v>
      </c>
      <c r="H6" s="15">
        <v>100</v>
      </c>
      <c r="I6" s="15">
        <v>100</v>
      </c>
      <c r="J6" s="15">
        <v>100</v>
      </c>
      <c r="K6" s="15">
        <v>100</v>
      </c>
      <c r="L6" s="15">
        <v>100</v>
      </c>
      <c r="M6" s="15">
        <v>100</v>
      </c>
      <c r="N6" s="15">
        <v>100</v>
      </c>
      <c r="O6" s="15">
        <v>100</v>
      </c>
      <c r="P6" s="15">
        <f t="shared" si="0"/>
        <v>1200</v>
      </c>
    </row>
    <row r="7" spans="1:17" ht="15.75" x14ac:dyDescent="0.25">
      <c r="A7">
        <v>758122</v>
      </c>
      <c r="B7" s="5" t="s">
        <v>44</v>
      </c>
      <c r="C7" s="3">
        <v>1500</v>
      </c>
      <c r="D7" s="15">
        <v>150</v>
      </c>
      <c r="E7" s="15">
        <v>150</v>
      </c>
      <c r="F7" s="15">
        <v>150</v>
      </c>
      <c r="G7" s="15">
        <v>150</v>
      </c>
      <c r="H7" s="15">
        <v>150</v>
      </c>
      <c r="I7" s="15">
        <v>150</v>
      </c>
      <c r="J7" s="15"/>
      <c r="K7" s="15"/>
      <c r="L7" s="15">
        <v>150</v>
      </c>
      <c r="M7" s="15">
        <v>150</v>
      </c>
      <c r="N7" s="15">
        <v>150</v>
      </c>
      <c r="O7" s="15">
        <v>150</v>
      </c>
      <c r="P7" s="15">
        <f t="shared" si="0"/>
        <v>1500</v>
      </c>
    </row>
    <row r="8" spans="1:17" ht="15.75" x14ac:dyDescent="0.25">
      <c r="A8">
        <v>75821</v>
      </c>
      <c r="B8" s="5" t="s">
        <v>45</v>
      </c>
      <c r="C8" s="3">
        <v>600</v>
      </c>
      <c r="D8" s="15">
        <v>50</v>
      </c>
      <c r="E8" s="15">
        <v>50</v>
      </c>
      <c r="F8" s="15">
        <v>50</v>
      </c>
      <c r="G8" s="15">
        <v>50</v>
      </c>
      <c r="H8" s="15">
        <v>50</v>
      </c>
      <c r="I8" s="15">
        <v>50</v>
      </c>
      <c r="J8" s="15">
        <v>50</v>
      </c>
      <c r="K8" s="15">
        <v>50</v>
      </c>
      <c r="L8" s="15">
        <v>50</v>
      </c>
      <c r="M8" s="15">
        <v>50</v>
      </c>
      <c r="N8" s="15">
        <v>50</v>
      </c>
      <c r="O8" s="15">
        <v>50</v>
      </c>
      <c r="P8" s="15">
        <f t="shared" si="0"/>
        <v>600</v>
      </c>
    </row>
    <row r="9" spans="1:17" ht="15.75" x14ac:dyDescent="0.25">
      <c r="A9">
        <v>75822</v>
      </c>
      <c r="B9" s="5" t="s">
        <v>46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>
        <f t="shared" si="0"/>
        <v>0</v>
      </c>
    </row>
    <row r="10" spans="1:17" ht="15.75" x14ac:dyDescent="0.25">
      <c r="A10">
        <v>701901</v>
      </c>
      <c r="B10" s="5" t="s">
        <v>47</v>
      </c>
      <c r="C10" s="3">
        <v>2500</v>
      </c>
      <c r="D10" s="15"/>
      <c r="E10" s="15"/>
      <c r="F10" s="15"/>
      <c r="G10" s="15"/>
      <c r="H10" s="15">
        <v>300</v>
      </c>
      <c r="I10" s="15"/>
      <c r="J10" s="15"/>
      <c r="K10" s="15"/>
      <c r="L10" s="15">
        <v>1200</v>
      </c>
      <c r="M10" s="15">
        <v>500</v>
      </c>
      <c r="N10" s="15">
        <v>500</v>
      </c>
      <c r="O10" s="15"/>
      <c r="P10" s="15">
        <f t="shared" si="0"/>
        <v>2500</v>
      </c>
    </row>
    <row r="11" spans="1:17" ht="15.75" x14ac:dyDescent="0.25">
      <c r="A11">
        <v>9019</v>
      </c>
      <c r="B11" s="5" t="s">
        <v>115</v>
      </c>
      <c r="C11" s="3">
        <v>1000</v>
      </c>
      <c r="D11" s="15"/>
      <c r="E11" s="15"/>
      <c r="F11" s="15"/>
      <c r="G11" s="15">
        <v>1000</v>
      </c>
      <c r="H11" s="15"/>
      <c r="I11" s="15"/>
      <c r="J11" s="15"/>
      <c r="K11" s="15"/>
      <c r="L11" s="15"/>
      <c r="M11" s="15"/>
      <c r="N11" s="15"/>
      <c r="O11" s="15"/>
      <c r="P11" s="15">
        <f t="shared" si="0"/>
        <v>1000</v>
      </c>
    </row>
    <row r="12" spans="1:17" ht="15.75" x14ac:dyDescent="0.25">
      <c r="A12">
        <v>7019</v>
      </c>
      <c r="B12" s="5" t="s">
        <v>48</v>
      </c>
      <c r="C12" s="3">
        <v>1600</v>
      </c>
      <c r="D12" s="15"/>
      <c r="E12" s="15"/>
      <c r="F12" s="15"/>
      <c r="G12" s="15"/>
      <c r="H12" s="15"/>
      <c r="I12" s="15">
        <v>800</v>
      </c>
      <c r="J12" s="15"/>
      <c r="K12" s="15"/>
      <c r="L12" s="15"/>
      <c r="M12" s="15"/>
      <c r="N12" s="15"/>
      <c r="O12" s="15">
        <v>800</v>
      </c>
      <c r="P12" s="15">
        <f t="shared" si="0"/>
        <v>1600</v>
      </c>
      <c r="Q12" s="3"/>
    </row>
    <row r="13" spans="1:17" ht="15.75" x14ac:dyDescent="0.25">
      <c r="A13">
        <v>7019</v>
      </c>
      <c r="B13" s="5" t="s">
        <v>49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>
        <f t="shared" si="0"/>
        <v>0</v>
      </c>
    </row>
    <row r="14" spans="1:17" ht="15.75" x14ac:dyDescent="0.25">
      <c r="A14">
        <v>7019</v>
      </c>
      <c r="B14" s="5" t="s">
        <v>50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f t="shared" si="0"/>
        <v>0</v>
      </c>
    </row>
    <row r="15" spans="1:17" ht="15.75" x14ac:dyDescent="0.25">
      <c r="A15">
        <v>7019</v>
      </c>
      <c r="B15" s="5" t="s">
        <v>51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>
        <f t="shared" si="0"/>
        <v>0</v>
      </c>
    </row>
    <row r="16" spans="1:17" ht="15.75" x14ac:dyDescent="0.25">
      <c r="A16">
        <v>74112</v>
      </c>
      <c r="B16" s="5" t="s">
        <v>52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f t="shared" si="0"/>
        <v>0</v>
      </c>
    </row>
    <row r="17" spans="1:19" ht="15.75" x14ac:dyDescent="0.25">
      <c r="A17">
        <v>752</v>
      </c>
      <c r="B17" s="5" t="s">
        <v>53</v>
      </c>
      <c r="C17" s="3">
        <v>3300</v>
      </c>
      <c r="D17" s="15">
        <v>190</v>
      </c>
      <c r="E17" s="15">
        <v>160</v>
      </c>
      <c r="F17" s="15">
        <v>450</v>
      </c>
      <c r="G17" s="15">
        <v>260</v>
      </c>
      <c r="H17" s="15">
        <v>90</v>
      </c>
      <c r="I17" s="15">
        <v>90</v>
      </c>
      <c r="J17" s="15">
        <v>300</v>
      </c>
      <c r="K17" s="15"/>
      <c r="L17" s="15">
        <v>450</v>
      </c>
      <c r="M17" s="15">
        <v>250</v>
      </c>
      <c r="N17" s="15">
        <v>150</v>
      </c>
      <c r="O17" s="15">
        <v>910</v>
      </c>
      <c r="P17" s="15">
        <f t="shared" si="0"/>
        <v>3300</v>
      </c>
    </row>
    <row r="18" spans="1:19" ht="15.75" x14ac:dyDescent="0.25">
      <c r="A18">
        <v>752</v>
      </c>
      <c r="B18" t="s">
        <v>54</v>
      </c>
      <c r="C18" s="3">
        <v>10800</v>
      </c>
      <c r="D18" s="15">
        <v>900</v>
      </c>
      <c r="E18" s="15">
        <v>900</v>
      </c>
      <c r="F18" s="15">
        <v>900</v>
      </c>
      <c r="G18" s="15">
        <v>900</v>
      </c>
      <c r="H18" s="15">
        <v>900</v>
      </c>
      <c r="I18" s="15">
        <v>900</v>
      </c>
      <c r="J18" s="15">
        <v>900</v>
      </c>
      <c r="K18" s="15">
        <v>900</v>
      </c>
      <c r="L18" s="15">
        <v>900</v>
      </c>
      <c r="M18" s="15">
        <v>900</v>
      </c>
      <c r="N18" s="15">
        <v>900</v>
      </c>
      <c r="O18" s="15">
        <v>900</v>
      </c>
      <c r="P18" s="15">
        <f t="shared" si="0"/>
        <v>10800</v>
      </c>
    </row>
    <row r="19" spans="1:19" ht="15.75" x14ac:dyDescent="0.25">
      <c r="A19">
        <v>755</v>
      </c>
      <c r="B19" s="12" t="s">
        <v>55</v>
      </c>
      <c r="C19" s="3">
        <v>4500</v>
      </c>
      <c r="D19" s="15"/>
      <c r="E19" s="15"/>
      <c r="F19" s="15"/>
      <c r="G19" s="15"/>
      <c r="H19" s="15"/>
      <c r="I19" s="15"/>
      <c r="J19" s="15">
        <v>2250</v>
      </c>
      <c r="K19" s="15"/>
      <c r="L19" s="15"/>
      <c r="M19" s="15"/>
      <c r="N19" s="15"/>
      <c r="O19" s="15">
        <v>2250</v>
      </c>
      <c r="P19" s="15">
        <f t="shared" si="0"/>
        <v>4500</v>
      </c>
    </row>
    <row r="20" spans="1:19" ht="15.75" x14ac:dyDescent="0.25">
      <c r="A20">
        <v>758000</v>
      </c>
      <c r="B20" s="5" t="s">
        <v>56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f>SUM(I20:O20)</f>
        <v>0</v>
      </c>
    </row>
    <row r="21" spans="1:19" ht="15.75" x14ac:dyDescent="0.25">
      <c r="B21" s="2" t="s">
        <v>15</v>
      </c>
      <c r="C21" s="4">
        <f>SUM(C4:C20)</f>
        <v>108600</v>
      </c>
      <c r="D21" s="11">
        <f t="shared" ref="D21:L21" si="1">SUM(D4:D20)</f>
        <v>9190</v>
      </c>
      <c r="E21" s="11">
        <f t="shared" si="1"/>
        <v>9160</v>
      </c>
      <c r="F21" s="11">
        <f t="shared" si="1"/>
        <v>9450</v>
      </c>
      <c r="G21" s="11">
        <f t="shared" si="1"/>
        <v>10260</v>
      </c>
      <c r="H21" s="4">
        <f t="shared" si="1"/>
        <v>9390</v>
      </c>
      <c r="I21" s="4">
        <f t="shared" si="1"/>
        <v>9890</v>
      </c>
      <c r="J21" s="4">
        <f t="shared" si="1"/>
        <v>3900</v>
      </c>
      <c r="K21" s="4">
        <f t="shared" si="1"/>
        <v>1350</v>
      </c>
      <c r="L21" s="4">
        <f t="shared" si="1"/>
        <v>10650</v>
      </c>
      <c r="M21" s="4">
        <f>SUM(M4:M20)</f>
        <v>10750</v>
      </c>
      <c r="N21" s="11">
        <f>SUM(N4:N20)</f>
        <v>10650</v>
      </c>
      <c r="O21" s="11">
        <f>SUM(O4:O20)</f>
        <v>13960</v>
      </c>
      <c r="P21" s="11">
        <f>SUM(P4:P20)</f>
        <v>108600</v>
      </c>
      <c r="Q21" s="3"/>
    </row>
    <row r="22" spans="1:19" x14ac:dyDescent="0.25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9" ht="18.75" x14ac:dyDescent="0.3">
      <c r="A23" s="10">
        <v>60</v>
      </c>
      <c r="B23" s="2" t="s">
        <v>13</v>
      </c>
      <c r="C23" s="11">
        <f>SUM(C24:C32)</f>
        <v>13400</v>
      </c>
      <c r="D23" s="11">
        <f t="shared" ref="D23:K23" si="2">SUM(D24:D31)</f>
        <v>170</v>
      </c>
      <c r="E23" s="11">
        <f t="shared" si="2"/>
        <v>2820</v>
      </c>
      <c r="F23" s="11">
        <f t="shared" si="2"/>
        <v>1670</v>
      </c>
      <c r="G23" s="11">
        <f t="shared" si="2"/>
        <v>670</v>
      </c>
      <c r="H23" s="11">
        <f t="shared" si="2"/>
        <v>1220</v>
      </c>
      <c r="I23" s="11">
        <f t="shared" si="2"/>
        <v>170</v>
      </c>
      <c r="J23" s="11">
        <f t="shared" si="2"/>
        <v>2320</v>
      </c>
      <c r="K23" s="11">
        <f t="shared" si="2"/>
        <v>400</v>
      </c>
      <c r="L23" s="11">
        <f>SUM(L24:L32)</f>
        <v>370</v>
      </c>
      <c r="M23" s="11">
        <f>SUM(M24:M32)</f>
        <v>470</v>
      </c>
      <c r="N23" s="11">
        <f>SUM(N24:N31)</f>
        <v>570</v>
      </c>
      <c r="O23" s="11">
        <f>SUM(O24:O32)</f>
        <v>1950</v>
      </c>
      <c r="P23" s="11">
        <f>SUM(P24:P32)</f>
        <v>13400</v>
      </c>
      <c r="R23" s="11"/>
      <c r="S23" s="3"/>
    </row>
    <row r="24" spans="1:19" ht="15.75" x14ac:dyDescent="0.25">
      <c r="A24">
        <v>6011</v>
      </c>
      <c r="B24" s="7" t="s">
        <v>65</v>
      </c>
      <c r="C24" s="3">
        <v>1100</v>
      </c>
      <c r="D24" s="15"/>
      <c r="E24" s="15">
        <v>1100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>
        <f>SUM(D24:O24)</f>
        <v>1100</v>
      </c>
      <c r="R24" s="3"/>
    </row>
    <row r="25" spans="1:19" ht="15.75" x14ac:dyDescent="0.25">
      <c r="A25">
        <v>6012</v>
      </c>
      <c r="B25" s="7" t="s">
        <v>40</v>
      </c>
      <c r="C25" s="3">
        <v>1300</v>
      </c>
      <c r="D25" s="15"/>
      <c r="E25" s="15"/>
      <c r="F25" s="15"/>
      <c r="G25" s="15"/>
      <c r="H25" s="15">
        <v>650</v>
      </c>
      <c r="I25" s="15"/>
      <c r="J25" s="15"/>
      <c r="K25" s="15"/>
      <c r="L25" s="15"/>
      <c r="M25" s="15"/>
      <c r="N25" s="15"/>
      <c r="O25" s="15">
        <v>650</v>
      </c>
      <c r="P25" s="15">
        <f t="shared" ref="P25:P62" si="3">SUM(D25:O25)</f>
        <v>1300</v>
      </c>
      <c r="R25" s="3"/>
    </row>
    <row r="26" spans="1:19" ht="15.75" x14ac:dyDescent="0.25">
      <c r="A26">
        <v>60611</v>
      </c>
      <c r="B26" s="7" t="s">
        <v>17</v>
      </c>
      <c r="C26" s="3">
        <v>1300</v>
      </c>
      <c r="D26" s="15"/>
      <c r="E26" s="15">
        <v>650</v>
      </c>
      <c r="F26" s="15"/>
      <c r="G26" s="15"/>
      <c r="H26" s="15"/>
      <c r="I26" s="15"/>
      <c r="J26" s="15">
        <v>650</v>
      </c>
      <c r="K26" s="15"/>
      <c r="L26" s="15"/>
      <c r="M26" s="15"/>
      <c r="N26" s="15"/>
      <c r="O26" s="15"/>
      <c r="P26" s="15">
        <f t="shared" si="3"/>
        <v>1300</v>
      </c>
    </row>
    <row r="27" spans="1:19" ht="15.75" x14ac:dyDescent="0.25">
      <c r="A27">
        <v>60612</v>
      </c>
      <c r="B27" s="7" t="s">
        <v>19</v>
      </c>
      <c r="C27" s="3">
        <v>5600</v>
      </c>
      <c r="D27" s="15"/>
      <c r="E27" s="15">
        <v>500</v>
      </c>
      <c r="F27" s="15">
        <v>1500</v>
      </c>
      <c r="G27" s="15">
        <v>500</v>
      </c>
      <c r="H27" s="15"/>
      <c r="I27" s="15"/>
      <c r="J27" s="15">
        <v>1500</v>
      </c>
      <c r="K27" s="15"/>
      <c r="L27" s="15"/>
      <c r="M27" s="15">
        <v>300</v>
      </c>
      <c r="N27" s="15"/>
      <c r="O27" s="15">
        <v>1300</v>
      </c>
      <c r="P27" s="15">
        <f t="shared" si="3"/>
        <v>5600</v>
      </c>
    </row>
    <row r="28" spans="1:19" ht="15.75" x14ac:dyDescent="0.25">
      <c r="A28">
        <v>60613</v>
      </c>
      <c r="B28" s="7" t="s">
        <v>18</v>
      </c>
      <c r="C28" s="3">
        <v>1600</v>
      </c>
      <c r="D28" s="15"/>
      <c r="E28" s="15">
        <v>400</v>
      </c>
      <c r="F28" s="15"/>
      <c r="G28" s="15"/>
      <c r="H28" s="15">
        <v>400</v>
      </c>
      <c r="I28" s="15"/>
      <c r="J28" s="15"/>
      <c r="K28" s="15">
        <v>400</v>
      </c>
      <c r="L28" s="15"/>
      <c r="M28" s="15"/>
      <c r="N28" s="15">
        <v>400</v>
      </c>
      <c r="O28" s="15"/>
      <c r="P28" s="15">
        <f t="shared" si="3"/>
        <v>1600</v>
      </c>
      <c r="R28" s="3"/>
    </row>
    <row r="29" spans="1:19" ht="15.75" x14ac:dyDescent="0.25">
      <c r="A29">
        <v>60633</v>
      </c>
      <c r="B29" s="7" t="s">
        <v>58</v>
      </c>
      <c r="C29" s="3">
        <v>400</v>
      </c>
      <c r="D29" s="15">
        <v>40</v>
      </c>
      <c r="E29" s="15">
        <v>40</v>
      </c>
      <c r="F29" s="15">
        <v>40</v>
      </c>
      <c r="G29" s="15">
        <v>40</v>
      </c>
      <c r="H29" s="15">
        <v>40</v>
      </c>
      <c r="I29" s="15">
        <v>40</v>
      </c>
      <c r="J29" s="15">
        <v>40</v>
      </c>
      <c r="K29" s="15"/>
      <c r="L29" s="15">
        <v>40</v>
      </c>
      <c r="M29" s="15">
        <v>40</v>
      </c>
      <c r="N29" s="15">
        <v>40</v>
      </c>
      <c r="O29" s="15"/>
      <c r="P29" s="15">
        <f t="shared" si="3"/>
        <v>400</v>
      </c>
      <c r="R29" s="3"/>
    </row>
    <row r="30" spans="1:19" ht="15.75" x14ac:dyDescent="0.25">
      <c r="A30">
        <v>6064</v>
      </c>
      <c r="B30" s="7" t="s">
        <v>35</v>
      </c>
      <c r="C30" s="3">
        <v>800</v>
      </c>
      <c r="D30" s="15">
        <v>80</v>
      </c>
      <c r="E30" s="15">
        <v>80</v>
      </c>
      <c r="F30" s="15">
        <v>80</v>
      </c>
      <c r="G30" s="15">
        <v>80</v>
      </c>
      <c r="H30" s="15">
        <v>80</v>
      </c>
      <c r="I30" s="15">
        <v>80</v>
      </c>
      <c r="J30" s="15">
        <v>80</v>
      </c>
      <c r="K30" s="15"/>
      <c r="L30" s="15">
        <v>80</v>
      </c>
      <c r="M30" s="15">
        <v>80</v>
      </c>
      <c r="N30" s="15">
        <v>80</v>
      </c>
      <c r="O30" s="15"/>
      <c r="P30" s="15">
        <f t="shared" ref="P30" si="4">SUM(D30:O30)</f>
        <v>800</v>
      </c>
      <c r="R30" s="3"/>
    </row>
    <row r="31" spans="1:19" ht="15.75" x14ac:dyDescent="0.25">
      <c r="A31">
        <v>6065</v>
      </c>
      <c r="B31" s="7" t="s">
        <v>21</v>
      </c>
      <c r="C31" s="3">
        <v>500</v>
      </c>
      <c r="D31" s="15">
        <v>50</v>
      </c>
      <c r="E31" s="15">
        <v>50</v>
      </c>
      <c r="F31" s="15">
        <v>50</v>
      </c>
      <c r="G31" s="15">
        <v>50</v>
      </c>
      <c r="H31" s="15">
        <v>50</v>
      </c>
      <c r="I31" s="15">
        <v>50</v>
      </c>
      <c r="J31" s="15">
        <v>50</v>
      </c>
      <c r="K31" s="15"/>
      <c r="L31" s="15">
        <v>50</v>
      </c>
      <c r="M31" s="15">
        <v>50</v>
      </c>
      <c r="N31" s="15">
        <v>50</v>
      </c>
      <c r="O31" s="15"/>
      <c r="P31" s="15">
        <f t="shared" si="3"/>
        <v>500</v>
      </c>
      <c r="R31" s="3"/>
    </row>
    <row r="32" spans="1:19" ht="15.75" x14ac:dyDescent="0.25">
      <c r="A32">
        <v>6068</v>
      </c>
      <c r="B32" s="1" t="s">
        <v>41</v>
      </c>
      <c r="C32" s="3">
        <v>800</v>
      </c>
      <c r="D32" s="15"/>
      <c r="E32" s="15"/>
      <c r="F32" s="15">
        <v>200</v>
      </c>
      <c r="G32" s="15"/>
      <c r="H32" s="15">
        <v>200</v>
      </c>
      <c r="I32" s="15"/>
      <c r="J32" s="15"/>
      <c r="K32" s="15"/>
      <c r="L32" s="15">
        <v>200</v>
      </c>
      <c r="M32" s="15"/>
      <c r="N32" s="15">
        <v>200</v>
      </c>
      <c r="O32" s="15"/>
      <c r="P32" s="15">
        <f t="shared" si="3"/>
        <v>800</v>
      </c>
    </row>
    <row r="33" spans="1:16" ht="18.75" x14ac:dyDescent="0.3">
      <c r="A33" s="8">
        <v>61</v>
      </c>
      <c r="B33" s="2" t="s">
        <v>14</v>
      </c>
      <c r="C33" s="11">
        <f>SUM(C34:C39)</f>
        <v>7000</v>
      </c>
      <c r="D33" s="11">
        <f>SUM(D34:D39)</f>
        <v>1350</v>
      </c>
      <c r="E33" s="11">
        <f>SUM(E34:E39)</f>
        <v>0</v>
      </c>
      <c r="F33" s="11">
        <f>SUM(F34:F39)</f>
        <v>1000</v>
      </c>
      <c r="G33" s="11">
        <f>SUM(G34:G39)</f>
        <v>900</v>
      </c>
      <c r="H33" s="11">
        <f>SUM(H34:H39)</f>
        <v>250</v>
      </c>
      <c r="I33" s="11">
        <f>SUM(I34:I39)</f>
        <v>0</v>
      </c>
      <c r="J33" s="11">
        <f>SUM(J34:J39)</f>
        <v>1350</v>
      </c>
      <c r="K33" s="11">
        <f>SUM(K34:K39)</f>
        <v>0</v>
      </c>
      <c r="L33" s="11">
        <f>SUM(L34:L39)</f>
        <v>0</v>
      </c>
      <c r="M33" s="11">
        <f>SUM(M34:M39)</f>
        <v>900</v>
      </c>
      <c r="N33" s="11">
        <f>SUM(N34:N39)</f>
        <v>1250</v>
      </c>
      <c r="O33" s="11">
        <f>SUM(O34:O39)</f>
        <v>0</v>
      </c>
      <c r="P33" s="11">
        <f>SUM(P34:P40)</f>
        <v>7000</v>
      </c>
    </row>
    <row r="34" spans="1:16" ht="15.75" x14ac:dyDescent="0.25">
      <c r="A34">
        <v>6143</v>
      </c>
      <c r="B34" s="7" t="s">
        <v>59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>
        <f t="shared" si="3"/>
        <v>0</v>
      </c>
    </row>
    <row r="35" spans="1:16" ht="15.75" x14ac:dyDescent="0.25">
      <c r="A35">
        <v>615</v>
      </c>
      <c r="B35" s="21" t="s">
        <v>22</v>
      </c>
      <c r="C35" s="3">
        <v>2000</v>
      </c>
      <c r="D35" s="15"/>
      <c r="E35" s="15"/>
      <c r="F35" s="15">
        <v>1000</v>
      </c>
      <c r="G35" s="15"/>
      <c r="H35" s="15"/>
      <c r="I35" s="15"/>
      <c r="J35" s="15"/>
      <c r="K35" s="15"/>
      <c r="L35" s="15"/>
      <c r="M35" s="15"/>
      <c r="N35" s="15">
        <v>1000</v>
      </c>
      <c r="O35" s="15"/>
      <c r="P35" s="15">
        <f t="shared" si="3"/>
        <v>2000</v>
      </c>
    </row>
    <row r="36" spans="1:16" ht="15.75" x14ac:dyDescent="0.25">
      <c r="A36">
        <v>61563</v>
      </c>
      <c r="B36" s="1" t="s">
        <v>25</v>
      </c>
      <c r="C36" s="3">
        <v>1200</v>
      </c>
      <c r="D36" s="15">
        <v>600</v>
      </c>
      <c r="E36" s="15"/>
      <c r="F36" s="15"/>
      <c r="G36" s="15"/>
      <c r="H36" s="15"/>
      <c r="I36" s="15"/>
      <c r="J36" s="15">
        <v>600</v>
      </c>
      <c r="K36" s="15"/>
      <c r="L36" s="15"/>
      <c r="M36" s="15"/>
      <c r="N36" s="15"/>
      <c r="O36" s="15"/>
      <c r="P36" s="15">
        <f t="shared" si="3"/>
        <v>1200</v>
      </c>
    </row>
    <row r="37" spans="1:16" ht="15.75" x14ac:dyDescent="0.25">
      <c r="A37">
        <v>61564</v>
      </c>
      <c r="B37" s="7" t="s">
        <v>23</v>
      </c>
      <c r="C37" s="3">
        <v>3000</v>
      </c>
      <c r="D37" s="15">
        <v>750</v>
      </c>
      <c r="E37" s="15"/>
      <c r="F37" s="15"/>
      <c r="G37" s="15">
        <v>750</v>
      </c>
      <c r="H37" s="15"/>
      <c r="I37" s="15"/>
      <c r="J37" s="15">
        <v>750</v>
      </c>
      <c r="K37" s="15"/>
      <c r="L37" s="15"/>
      <c r="M37" s="15">
        <v>750</v>
      </c>
      <c r="N37" s="15"/>
      <c r="O37" s="15"/>
      <c r="P37" s="15">
        <f>SUM(D37:O37)</f>
        <v>3000</v>
      </c>
    </row>
    <row r="38" spans="1:16" ht="15.75" x14ac:dyDescent="0.25">
      <c r="A38">
        <v>6181</v>
      </c>
      <c r="B38" s="7" t="s">
        <v>24</v>
      </c>
      <c r="C38" s="3">
        <v>300</v>
      </c>
      <c r="D38" s="15"/>
      <c r="E38" s="15"/>
      <c r="F38" s="15"/>
      <c r="G38" s="15">
        <v>150</v>
      </c>
      <c r="H38" s="15"/>
      <c r="I38" s="15"/>
      <c r="J38" s="15"/>
      <c r="K38" s="15"/>
      <c r="L38" s="15"/>
      <c r="M38" s="15">
        <v>150</v>
      </c>
      <c r="N38" s="15"/>
      <c r="O38" s="15"/>
      <c r="P38" s="15">
        <f t="shared" si="3"/>
        <v>300</v>
      </c>
    </row>
    <row r="39" spans="1:16" ht="15.75" x14ac:dyDescent="0.25">
      <c r="A39">
        <v>6185</v>
      </c>
      <c r="B39" s="7" t="s">
        <v>26</v>
      </c>
      <c r="C39" s="3">
        <v>500</v>
      </c>
      <c r="D39" s="15"/>
      <c r="E39" s="15"/>
      <c r="F39" s="15"/>
      <c r="G39" s="15"/>
      <c r="H39" s="15">
        <v>250</v>
      </c>
      <c r="I39" s="15"/>
      <c r="J39" s="15"/>
      <c r="K39" s="15"/>
      <c r="L39" s="15"/>
      <c r="M39" s="15"/>
      <c r="N39" s="15">
        <v>250</v>
      </c>
      <c r="O39" s="15"/>
      <c r="P39" s="15">
        <f t="shared" si="3"/>
        <v>500</v>
      </c>
    </row>
    <row r="40" spans="1:16" ht="15.75" x14ac:dyDescent="0.25">
      <c r="B40" s="2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>
        <f t="shared" si="3"/>
        <v>0</v>
      </c>
    </row>
    <row r="41" spans="1:16" ht="18.75" x14ac:dyDescent="0.3">
      <c r="A41" s="10">
        <v>62</v>
      </c>
      <c r="B41" s="2" t="s">
        <v>36</v>
      </c>
      <c r="C41" s="11">
        <f>SUM(C42:C48)</f>
        <v>3200</v>
      </c>
      <c r="D41" s="11">
        <f>SUM(D42:D47)</f>
        <v>50</v>
      </c>
      <c r="E41" s="11">
        <f t="shared" ref="E41:L41" si="5">SUM(E42:E47)</f>
        <v>150</v>
      </c>
      <c r="F41" s="11">
        <f t="shared" si="5"/>
        <v>100</v>
      </c>
      <c r="G41" s="11">
        <f t="shared" si="5"/>
        <v>345</v>
      </c>
      <c r="H41" s="11">
        <f t="shared" si="5"/>
        <v>45</v>
      </c>
      <c r="I41" s="11">
        <f t="shared" si="5"/>
        <v>210</v>
      </c>
      <c r="J41" s="11">
        <f t="shared" si="5"/>
        <v>745</v>
      </c>
      <c r="K41" s="11">
        <f t="shared" si="5"/>
        <v>195</v>
      </c>
      <c r="L41" s="11">
        <f t="shared" si="5"/>
        <v>110</v>
      </c>
      <c r="M41" s="11">
        <f>SUM(M42:M47)</f>
        <v>300</v>
      </c>
      <c r="N41" s="11">
        <f>SUM(N42:N48)</f>
        <v>50</v>
      </c>
      <c r="O41" s="11">
        <f>SUM(O42:O48)</f>
        <v>900</v>
      </c>
      <c r="P41" s="11">
        <f t="shared" si="3"/>
        <v>3200</v>
      </c>
    </row>
    <row r="42" spans="1:16" ht="15.75" x14ac:dyDescent="0.25">
      <c r="A42">
        <v>6251</v>
      </c>
      <c r="B42" s="7" t="s">
        <v>27</v>
      </c>
      <c r="C42" s="3">
        <v>1400</v>
      </c>
      <c r="D42" s="15"/>
      <c r="E42" s="15"/>
      <c r="F42" s="15"/>
      <c r="G42" s="15"/>
      <c r="H42" s="15"/>
      <c r="I42" s="15"/>
      <c r="J42" s="15">
        <v>700</v>
      </c>
      <c r="K42" s="15"/>
      <c r="L42" s="15"/>
      <c r="M42" s="15"/>
      <c r="N42" s="15"/>
      <c r="O42" s="15">
        <v>700</v>
      </c>
      <c r="P42" s="15">
        <f t="shared" si="3"/>
        <v>1400</v>
      </c>
    </row>
    <row r="43" spans="1:16" ht="15.75" x14ac:dyDescent="0.25">
      <c r="A43">
        <v>6252</v>
      </c>
      <c r="B43" s="7" t="s">
        <v>60</v>
      </c>
      <c r="C43" s="3">
        <v>300</v>
      </c>
      <c r="D43" s="15"/>
      <c r="E43" s="15"/>
      <c r="F43" s="15"/>
      <c r="G43" s="15">
        <v>150</v>
      </c>
      <c r="H43" s="15"/>
      <c r="I43" s="15"/>
      <c r="J43" s="15"/>
      <c r="K43" s="15"/>
      <c r="L43" s="15"/>
      <c r="M43" s="15">
        <v>150</v>
      </c>
      <c r="N43" s="15"/>
      <c r="O43" s="15"/>
      <c r="P43" s="15">
        <f t="shared" si="3"/>
        <v>300</v>
      </c>
    </row>
    <row r="44" spans="1:16" ht="15.75" x14ac:dyDescent="0.25">
      <c r="A44">
        <v>6257</v>
      </c>
      <c r="B44" s="7" t="s">
        <v>37</v>
      </c>
      <c r="C44" s="3">
        <v>100</v>
      </c>
      <c r="D44" s="15"/>
      <c r="E44" s="15"/>
      <c r="F44" s="15">
        <v>50</v>
      </c>
      <c r="G44" s="15"/>
      <c r="H44" s="15"/>
      <c r="I44" s="15"/>
      <c r="J44" s="15"/>
      <c r="K44" s="15"/>
      <c r="L44" s="15">
        <v>50</v>
      </c>
      <c r="M44" s="15"/>
      <c r="N44" s="15"/>
      <c r="O44" s="15"/>
      <c r="P44" s="15">
        <f t="shared" si="3"/>
        <v>100</v>
      </c>
    </row>
    <row r="45" spans="1:16" ht="15.75" x14ac:dyDescent="0.25">
      <c r="A45">
        <v>6263</v>
      </c>
      <c r="B45" s="7" t="s">
        <v>28</v>
      </c>
      <c r="C45" s="3">
        <v>800</v>
      </c>
      <c r="D45" s="15"/>
      <c r="E45" s="15">
        <v>100</v>
      </c>
      <c r="F45" s="15"/>
      <c r="G45" s="15">
        <v>150</v>
      </c>
      <c r="H45" s="15"/>
      <c r="I45" s="15">
        <v>150</v>
      </c>
      <c r="J45" s="15"/>
      <c r="K45" s="15">
        <v>150</v>
      </c>
      <c r="L45" s="15"/>
      <c r="M45" s="15">
        <v>100</v>
      </c>
      <c r="N45" s="15"/>
      <c r="O45" s="15">
        <v>150</v>
      </c>
      <c r="P45" s="15">
        <f>SUM(D45:O45)</f>
        <v>800</v>
      </c>
    </row>
    <row r="46" spans="1:16" ht="15.75" x14ac:dyDescent="0.25">
      <c r="A46">
        <v>6265</v>
      </c>
      <c r="B46" s="7" t="s">
        <v>29</v>
      </c>
      <c r="C46" s="3">
        <v>500</v>
      </c>
      <c r="D46" s="15">
        <v>40</v>
      </c>
      <c r="E46" s="15">
        <v>40</v>
      </c>
      <c r="F46" s="15">
        <v>40</v>
      </c>
      <c r="G46" s="15">
        <v>40</v>
      </c>
      <c r="H46" s="15">
        <v>40</v>
      </c>
      <c r="I46" s="15">
        <v>50</v>
      </c>
      <c r="J46" s="15">
        <v>40</v>
      </c>
      <c r="K46" s="15">
        <v>40</v>
      </c>
      <c r="L46" s="15">
        <v>50</v>
      </c>
      <c r="M46" s="15">
        <v>40</v>
      </c>
      <c r="N46" s="15">
        <v>40</v>
      </c>
      <c r="O46" s="15">
        <v>40</v>
      </c>
      <c r="P46" s="15">
        <f t="shared" si="3"/>
        <v>500</v>
      </c>
    </row>
    <row r="47" spans="1:16" ht="15.75" x14ac:dyDescent="0.25">
      <c r="A47">
        <v>627</v>
      </c>
      <c r="B47" s="7" t="s">
        <v>30</v>
      </c>
      <c r="C47" s="3">
        <v>100</v>
      </c>
      <c r="D47" s="15">
        <v>10</v>
      </c>
      <c r="E47" s="15">
        <v>10</v>
      </c>
      <c r="F47" s="15">
        <v>10</v>
      </c>
      <c r="G47" s="15">
        <v>5</v>
      </c>
      <c r="H47" s="15">
        <v>5</v>
      </c>
      <c r="I47" s="15">
        <v>10</v>
      </c>
      <c r="J47" s="15">
        <v>5</v>
      </c>
      <c r="K47" s="15">
        <v>5</v>
      </c>
      <c r="L47" s="15">
        <v>10</v>
      </c>
      <c r="M47" s="15">
        <v>10</v>
      </c>
      <c r="N47" s="15">
        <v>10</v>
      </c>
      <c r="O47" s="15">
        <v>10</v>
      </c>
      <c r="P47" s="15">
        <f t="shared" si="3"/>
        <v>100</v>
      </c>
    </row>
    <row r="48" spans="1:16" ht="15.75" x14ac:dyDescent="0.25">
      <c r="B48" s="6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>
        <f t="shared" si="3"/>
        <v>0</v>
      </c>
    </row>
    <row r="49" spans="1:18" ht="18.75" x14ac:dyDescent="0.3">
      <c r="A49" s="10">
        <v>64</v>
      </c>
      <c r="B49" s="2" t="s">
        <v>38</v>
      </c>
      <c r="D49" s="11">
        <f>SUM(D50)</f>
        <v>0</v>
      </c>
      <c r="E49" s="11">
        <f t="shared" ref="E49:O49" si="6">SUM(E50)</f>
        <v>0</v>
      </c>
      <c r="F49" s="11">
        <f t="shared" si="6"/>
        <v>0</v>
      </c>
      <c r="G49" s="11">
        <f t="shared" si="6"/>
        <v>0</v>
      </c>
      <c r="H49" s="11">
        <f t="shared" si="6"/>
        <v>0</v>
      </c>
      <c r="I49" s="11">
        <f t="shared" si="6"/>
        <v>0</v>
      </c>
      <c r="J49" s="11">
        <f t="shared" si="6"/>
        <v>0</v>
      </c>
      <c r="K49" s="11">
        <f t="shared" si="6"/>
        <v>0</v>
      </c>
      <c r="L49" s="11">
        <f t="shared" si="6"/>
        <v>0</v>
      </c>
      <c r="M49" s="11">
        <f t="shared" si="6"/>
        <v>0</v>
      </c>
      <c r="N49" s="11">
        <f t="shared" si="6"/>
        <v>0</v>
      </c>
      <c r="O49" s="11">
        <f t="shared" si="6"/>
        <v>0</v>
      </c>
      <c r="P49" s="11">
        <f t="shared" si="3"/>
        <v>0</v>
      </c>
    </row>
    <row r="50" spans="1:18" ht="15.75" x14ac:dyDescent="0.25">
      <c r="A50">
        <v>64112</v>
      </c>
      <c r="B50" s="2" t="s">
        <v>31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>
        <f t="shared" si="3"/>
        <v>0</v>
      </c>
    </row>
    <row r="51" spans="1:18" ht="15.75" x14ac:dyDescent="0.25">
      <c r="B51" s="2"/>
      <c r="D51" s="3"/>
      <c r="E51" s="3"/>
      <c r="F51" s="3"/>
      <c r="G51" s="3"/>
      <c r="H51" s="15"/>
      <c r="I51" s="15"/>
      <c r="J51" s="15"/>
      <c r="K51" s="15"/>
      <c r="L51" s="15"/>
      <c r="M51" s="15"/>
      <c r="N51" s="15"/>
      <c r="O51" s="15"/>
      <c r="P51" s="15">
        <f t="shared" si="3"/>
        <v>0</v>
      </c>
    </row>
    <row r="52" spans="1:18" ht="18.75" x14ac:dyDescent="0.3">
      <c r="A52" s="10">
        <v>65</v>
      </c>
      <c r="B52" s="9" t="s">
        <v>39</v>
      </c>
      <c r="C52" s="11">
        <f>SUM(C53:C54)</f>
        <v>85000</v>
      </c>
      <c r="D52" s="11">
        <f>SUM(D53:D55)</f>
        <v>7000</v>
      </c>
      <c r="E52" s="11">
        <f t="shared" ref="E52:L52" si="7">SUM(E53:E55)</f>
        <v>7000</v>
      </c>
      <c r="F52" s="11">
        <f t="shared" si="7"/>
        <v>7000</v>
      </c>
      <c r="G52" s="11">
        <f t="shared" si="7"/>
        <v>7000</v>
      </c>
      <c r="H52" s="11">
        <f t="shared" si="7"/>
        <v>7000</v>
      </c>
      <c r="I52" s="11">
        <f>SUM(I53:I57)</f>
        <v>7500</v>
      </c>
      <c r="J52" s="11">
        <f t="shared" si="7"/>
        <v>7000</v>
      </c>
      <c r="K52" s="11">
        <f t="shared" si="7"/>
        <v>6000</v>
      </c>
      <c r="L52" s="11">
        <f t="shared" si="7"/>
        <v>7000</v>
      </c>
      <c r="M52" s="4">
        <f>SUM(M53:M55)</f>
        <v>7000</v>
      </c>
      <c r="N52" s="11">
        <f>SUM(N53:N57)</f>
        <v>7000</v>
      </c>
      <c r="O52" s="11">
        <f>SUM(O53:O55)</f>
        <v>8500</v>
      </c>
      <c r="P52" s="11">
        <f>SUM(P53:P57)</f>
        <v>85000</v>
      </c>
    </row>
    <row r="53" spans="1:18" ht="15.75" x14ac:dyDescent="0.25">
      <c r="A53">
        <v>6561</v>
      </c>
      <c r="B53" s="7" t="s">
        <v>20</v>
      </c>
      <c r="C53" s="3">
        <v>1000</v>
      </c>
      <c r="D53" s="15"/>
      <c r="E53" s="15"/>
      <c r="F53" s="15"/>
      <c r="G53" s="15"/>
      <c r="H53" s="15"/>
      <c r="I53" s="15">
        <v>500</v>
      </c>
      <c r="J53" s="15"/>
      <c r="K53" s="15"/>
      <c r="L53" s="15"/>
      <c r="M53" s="15"/>
      <c r="N53" s="15"/>
      <c r="O53" s="15">
        <v>500</v>
      </c>
      <c r="P53" s="15">
        <f t="shared" si="3"/>
        <v>1000</v>
      </c>
    </row>
    <row r="54" spans="1:18" ht="15.75" x14ac:dyDescent="0.25">
      <c r="A54">
        <v>657112</v>
      </c>
      <c r="B54" s="6" t="s">
        <v>32</v>
      </c>
      <c r="C54" s="3">
        <v>84000</v>
      </c>
      <c r="D54" s="15">
        <v>7000</v>
      </c>
      <c r="E54" s="15">
        <v>7000</v>
      </c>
      <c r="F54" s="15">
        <v>7000</v>
      </c>
      <c r="G54" s="15">
        <v>7000</v>
      </c>
      <c r="H54" s="15">
        <v>7000</v>
      </c>
      <c r="I54" s="15">
        <v>7000</v>
      </c>
      <c r="J54" s="15">
        <v>7000</v>
      </c>
      <c r="K54" s="15">
        <v>6000</v>
      </c>
      <c r="L54" s="15">
        <v>7000</v>
      </c>
      <c r="M54" s="15">
        <v>7000</v>
      </c>
      <c r="N54" s="15">
        <v>7000</v>
      </c>
      <c r="O54" s="15">
        <v>8000</v>
      </c>
      <c r="P54" s="15">
        <f>SUM(D54:O54)</f>
        <v>84000</v>
      </c>
    </row>
    <row r="55" spans="1:18" ht="15.75" x14ac:dyDescent="0.25">
      <c r="A55">
        <v>657310</v>
      </c>
      <c r="B55" s="6" t="s">
        <v>34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>
        <f t="shared" si="3"/>
        <v>0</v>
      </c>
    </row>
    <row r="56" spans="1:18" ht="15.75" x14ac:dyDescent="0.25">
      <c r="A56">
        <v>6581</v>
      </c>
      <c r="B56" s="6" t="s">
        <v>61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>
        <f t="shared" si="3"/>
        <v>0</v>
      </c>
    </row>
    <row r="57" spans="1:18" ht="15.75" x14ac:dyDescent="0.25">
      <c r="A57">
        <v>274</v>
      </c>
      <c r="B57" s="6" t="s">
        <v>62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>
        <f t="shared" si="3"/>
        <v>0</v>
      </c>
    </row>
    <row r="58" spans="1:18" ht="18.75" x14ac:dyDescent="0.3">
      <c r="A58" s="10">
        <v>66</v>
      </c>
      <c r="B58" s="9" t="s">
        <v>33</v>
      </c>
      <c r="D58" s="11">
        <f>SUM(D59)</f>
        <v>0</v>
      </c>
      <c r="E58" s="11">
        <f t="shared" ref="E58:G58" si="8">SUM(E59)</f>
        <v>0</v>
      </c>
      <c r="F58" s="11">
        <f t="shared" si="8"/>
        <v>0</v>
      </c>
      <c r="G58" s="11">
        <f t="shared" si="8"/>
        <v>0</v>
      </c>
      <c r="H58" s="11">
        <f t="shared" ref="H58" si="9">SUM(H59)</f>
        <v>0</v>
      </c>
      <c r="I58" s="11">
        <f t="shared" ref="I58:J58" si="10">SUM(I59)</f>
        <v>0</v>
      </c>
      <c r="J58" s="11">
        <f t="shared" si="10"/>
        <v>0</v>
      </c>
      <c r="K58" s="11">
        <f t="shared" ref="K58" si="11">SUM(K59)</f>
        <v>0</v>
      </c>
      <c r="L58" s="11">
        <f t="shared" ref="L58" si="12">SUM(L59)</f>
        <v>0</v>
      </c>
      <c r="M58" s="11">
        <f>SUM(E58:L58)</f>
        <v>0</v>
      </c>
      <c r="N58" s="11">
        <f>SUM(G58:M58)</f>
        <v>0</v>
      </c>
      <c r="O58" s="11">
        <f>SUM(H58:N58)</f>
        <v>0</v>
      </c>
      <c r="P58" s="11">
        <f t="shared" si="3"/>
        <v>0</v>
      </c>
    </row>
    <row r="59" spans="1:18" ht="15.75" x14ac:dyDescent="0.25">
      <c r="A59">
        <v>668</v>
      </c>
      <c r="B59" s="2" t="s">
        <v>33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>
        <f t="shared" si="3"/>
        <v>0</v>
      </c>
    </row>
    <row r="60" spans="1:18" ht="15.75" x14ac:dyDescent="0.25"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>
        <f t="shared" si="3"/>
        <v>0</v>
      </c>
    </row>
    <row r="61" spans="1:18" s="9" customFormat="1" ht="15.75" x14ac:dyDescent="0.25">
      <c r="B61" s="9" t="s">
        <v>16</v>
      </c>
      <c r="C61" s="11">
        <f>C23+C33+C41+C49+C52+C58+C59</f>
        <v>108600</v>
      </c>
      <c r="D61" s="11">
        <f>D58+D52+D41+D33+D23+D49</f>
        <v>8570</v>
      </c>
      <c r="E61" s="11">
        <f>E58+E52+E41+E33+E23+E49</f>
        <v>9970</v>
      </c>
      <c r="F61" s="11">
        <f>F58+F52+F41+F33+F23+F49</f>
        <v>9770</v>
      </c>
      <c r="G61" s="11">
        <f>G58+G52+G41+G33+G23+G49</f>
        <v>8915</v>
      </c>
      <c r="H61" s="11">
        <f>H58+H52+H41+H33+H23+H49</f>
        <v>8515</v>
      </c>
      <c r="I61" s="11">
        <f>I58+I52+I41+I33+I23+I49</f>
        <v>7880</v>
      </c>
      <c r="J61" s="11">
        <f>J58+J52+J41+J33+J23+J49</f>
        <v>11415</v>
      </c>
      <c r="K61" s="11">
        <f>K58+K52+K41+K33+K23+K49</f>
        <v>6595</v>
      </c>
      <c r="L61" s="11">
        <f>L58+L52+L41+L33+L23+L49</f>
        <v>7480</v>
      </c>
      <c r="M61" s="11">
        <f>M58+M52+M41+M33+M23+M49</f>
        <v>8670</v>
      </c>
      <c r="N61" s="11">
        <f>N58+N52+N41+N33+N23+N49</f>
        <v>8870</v>
      </c>
      <c r="O61" s="11">
        <f>O58+O52+O41+O33+O23+O49</f>
        <v>11350</v>
      </c>
      <c r="P61" s="11">
        <f>P52+P41+P33+P23</f>
        <v>108600</v>
      </c>
      <c r="R61" s="14"/>
    </row>
    <row r="62" spans="1:18" ht="15.75" x14ac:dyDescent="0.25"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>
        <f t="shared" si="3"/>
        <v>0</v>
      </c>
    </row>
    <row r="63" spans="1:18" ht="15.75" x14ac:dyDescent="0.25">
      <c r="B63" s="17"/>
      <c r="D63" s="11"/>
      <c r="E63" s="11"/>
      <c r="F63" s="11">
        <f>SUM(D61:O61)</f>
        <v>108000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R63" s="2"/>
    </row>
    <row r="64" spans="1:18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4:14" x14ac:dyDescent="0.25">
      <c r="D65" s="3"/>
    </row>
    <row r="66" spans="4:14" x14ac:dyDescent="0.25">
      <c r="J66" s="3"/>
      <c r="N66" s="3"/>
    </row>
  </sheetData>
  <mergeCells count="1">
    <mergeCell ref="A1:P1"/>
  </mergeCells>
  <printOptions gridLines="1"/>
  <pageMargins left="0.11811023622047245" right="0.19685039370078741" top="0.15748031496062992" bottom="0.15748031496062992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REEL 2015 BUDGET 2016</vt:lpstr>
      <vt:lpstr>BUDGET 2016 (2)</vt:lpstr>
      <vt:lpstr>BUDGET 2016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christine viarisio</cp:lastModifiedBy>
  <cp:lastPrinted>2016-03-01T07:21:04Z</cp:lastPrinted>
  <dcterms:created xsi:type="dcterms:W3CDTF">2015-05-18T05:00:07Z</dcterms:created>
  <dcterms:modified xsi:type="dcterms:W3CDTF">2016-03-01T07:25:42Z</dcterms:modified>
</cp:coreProperties>
</file>